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きん\Documents\阪神さくら地区\24年　継続登録申請\"/>
    </mc:Choice>
  </mc:AlternateContent>
  <xr:revisionPtr revIDLastSave="0" documentId="8_{7BF6487B-8678-461E-88E1-9B706333BD54}" xr6:coauthVersionLast="47" xr6:coauthVersionMax="47" xr10:uidLastSave="{00000000-0000-0000-0000-000000000000}"/>
  <bookViews>
    <workbookView xWindow="7050" yWindow="375" windowWidth="19065" windowHeight="14730" tabRatio="582" activeTab="1" xr2:uid="{00000000-000D-0000-FFFF-FFFF00000000}"/>
  </bookViews>
  <sheets>
    <sheet name="〇〇団集計例" sheetId="176" r:id="rId1"/>
    <sheet name="○○団" sheetId="166" r:id="rId2"/>
  </sheets>
  <definedNames>
    <definedName name="_xlnm.Print_Area" localSheetId="1">○○団!$A$1:$Q$37</definedName>
    <definedName name="_xlnm.Print_Area" localSheetId="0">〇〇団集計例!$A$1:$Q$36</definedName>
    <definedName name="_xlnm.Print_Titles" localSheetId="1">○○団!$A:$C</definedName>
    <definedName name="_xlnm.Print_Titles" localSheetId="0">〇〇団集計例!$A:$C</definedName>
  </definedNames>
  <calcPr calcId="191029"/>
</workbook>
</file>

<file path=xl/calcChain.xml><?xml version="1.0" encoding="utf-8"?>
<calcChain xmlns="http://schemas.openxmlformats.org/spreadsheetml/2006/main">
  <c r="O10" i="176" l="1"/>
  <c r="Q10" i="176"/>
  <c r="O11" i="176"/>
  <c r="Q11" i="176" s="1"/>
  <c r="P11" i="176"/>
  <c r="O12" i="176"/>
  <c r="Q12" i="176" s="1"/>
  <c r="P12" i="176"/>
  <c r="O13" i="176"/>
  <c r="Q13" i="176" s="1"/>
  <c r="P13" i="176"/>
  <c r="O14" i="176"/>
  <c r="Q14" i="176" s="1"/>
  <c r="P14" i="176"/>
  <c r="O15" i="176"/>
  <c r="P15" i="176"/>
  <c r="Q15" i="176" s="1"/>
  <c r="O16" i="176"/>
  <c r="P16" i="176"/>
  <c r="Q16" i="176" s="1"/>
  <c r="O17" i="176"/>
  <c r="Q17" i="176" s="1"/>
  <c r="P17" i="176"/>
  <c r="O18" i="176"/>
  <c r="P18" i="176"/>
  <c r="O19" i="176"/>
  <c r="P19" i="176"/>
  <c r="Q19" i="176" s="1"/>
  <c r="D20" i="176"/>
  <c r="D21" i="176" s="1"/>
  <c r="E20" i="176"/>
  <c r="F20" i="176"/>
  <c r="G20" i="176"/>
  <c r="G21" i="176" s="1"/>
  <c r="H20" i="176"/>
  <c r="I20" i="176"/>
  <c r="I21" i="176" s="1"/>
  <c r="J20" i="176"/>
  <c r="K20" i="176"/>
  <c r="L20" i="176"/>
  <c r="M20" i="176"/>
  <c r="N20" i="176"/>
  <c r="M21" i="176" s="1"/>
  <c r="F25" i="176"/>
  <c r="F27" i="176" s="1"/>
  <c r="F35" i="176" s="1"/>
  <c r="H25" i="176"/>
  <c r="H27" i="176" s="1"/>
  <c r="H35" i="176" s="1"/>
  <c r="J25" i="176"/>
  <c r="J27" i="176"/>
  <c r="J35" i="176"/>
  <c r="L25" i="176"/>
  <c r="N25" i="176"/>
  <c r="L27" i="176"/>
  <c r="N27" i="176"/>
  <c r="N35" i="176" s="1"/>
  <c r="D29" i="176"/>
  <c r="O29" i="176" s="1"/>
  <c r="Q29" i="176"/>
  <c r="F33" i="176"/>
  <c r="H33" i="176"/>
  <c r="J33" i="176"/>
  <c r="L33" i="176"/>
  <c r="N33" i="176"/>
  <c r="P33" i="176"/>
  <c r="L35" i="176"/>
  <c r="P35" i="176"/>
  <c r="O10" i="166"/>
  <c r="Q10" i="166" s="1"/>
  <c r="O11" i="166"/>
  <c r="Q11" i="166" s="1"/>
  <c r="P11" i="166"/>
  <c r="O12" i="166"/>
  <c r="P12" i="166"/>
  <c r="Q12" i="166" s="1"/>
  <c r="O13" i="166"/>
  <c r="P13" i="166"/>
  <c r="Q13" i="166" s="1"/>
  <c r="O14" i="166"/>
  <c r="Q14" i="166" s="1"/>
  <c r="P14" i="166"/>
  <c r="O15" i="166"/>
  <c r="Q15" i="166" s="1"/>
  <c r="P15" i="166"/>
  <c r="O16" i="166"/>
  <c r="P16" i="166"/>
  <c r="Q16" i="166" s="1"/>
  <c r="O17" i="166"/>
  <c r="P17" i="166"/>
  <c r="Q17" i="166" s="1"/>
  <c r="O18" i="166"/>
  <c r="Q18" i="166"/>
  <c r="P18" i="166"/>
  <c r="O19" i="166"/>
  <c r="Q19" i="166" s="1"/>
  <c r="P19" i="166"/>
  <c r="D20" i="166"/>
  <c r="D21" i="166" s="1"/>
  <c r="E20" i="166"/>
  <c r="F20" i="166"/>
  <c r="E21" i="166"/>
  <c r="G20" i="166"/>
  <c r="G21" i="166"/>
  <c r="G24" i="166" s="1"/>
  <c r="G25" i="166" s="1"/>
  <c r="G31" i="166"/>
  <c r="G33" i="166" s="1"/>
  <c r="H20" i="166"/>
  <c r="I20" i="166"/>
  <c r="I21" i="166" s="1"/>
  <c r="J20" i="166"/>
  <c r="K20" i="166"/>
  <c r="L20" i="166"/>
  <c r="K21" i="166"/>
  <c r="K24" i="166"/>
  <c r="K25" i="166"/>
  <c r="K27" i="166"/>
  <c r="K35" i="166" s="1"/>
  <c r="M20" i="166"/>
  <c r="M21" i="166" s="1"/>
  <c r="N20" i="166"/>
  <c r="F25" i="166"/>
  <c r="F27" i="166" s="1"/>
  <c r="F35" i="166" s="1"/>
  <c r="H25" i="166"/>
  <c r="H27" i="166"/>
  <c r="J25" i="166"/>
  <c r="J27" i="166" s="1"/>
  <c r="J35" i="166" s="1"/>
  <c r="L25" i="166"/>
  <c r="L27" i="166"/>
  <c r="L35" i="166"/>
  <c r="N25" i="166"/>
  <c r="N27" i="166" s="1"/>
  <c r="N35" i="166" s="1"/>
  <c r="D29" i="166"/>
  <c r="Q29" i="166"/>
  <c r="F33" i="166"/>
  <c r="H33" i="166"/>
  <c r="H35" i="166" s="1"/>
  <c r="J33" i="166"/>
  <c r="L33" i="166"/>
  <c r="N33" i="166"/>
  <c r="P33" i="166"/>
  <c r="P35" i="166" s="1"/>
  <c r="P20" i="166"/>
  <c r="K21" i="176"/>
  <c r="K31" i="176" s="1"/>
  <c r="K33" i="176" s="1"/>
  <c r="O29" i="166"/>
  <c r="E24" i="166"/>
  <c r="E31" i="166"/>
  <c r="E33" i="166" s="1"/>
  <c r="E35" i="166" s="1"/>
  <c r="K31" i="166"/>
  <c r="K33" i="166"/>
  <c r="E25" i="166"/>
  <c r="E27" i="166"/>
  <c r="D30" i="166" l="1"/>
  <c r="O30" i="166" s="1"/>
  <c r="Q30" i="166"/>
  <c r="D23" i="166"/>
  <c r="Q23" i="166"/>
  <c r="D23" i="176"/>
  <c r="D30" i="176"/>
  <c r="O30" i="176" s="1"/>
  <c r="Q23" i="176"/>
  <c r="Q30" i="176"/>
  <c r="Q26" i="176"/>
  <c r="G24" i="176"/>
  <c r="G25" i="176" s="1"/>
  <c r="G26" i="176"/>
  <c r="O26" i="176" s="1"/>
  <c r="G31" i="176"/>
  <c r="G33" i="176" s="1"/>
  <c r="I31" i="166"/>
  <c r="I33" i="166" s="1"/>
  <c r="I24" i="166"/>
  <c r="I25" i="166" s="1"/>
  <c r="I27" i="166" s="1"/>
  <c r="I35" i="166" s="1"/>
  <c r="M24" i="176"/>
  <c r="M25" i="176" s="1"/>
  <c r="M27" i="176" s="1"/>
  <c r="M35" i="176" s="1"/>
  <c r="M26" i="176"/>
  <c r="M31" i="176"/>
  <c r="M33" i="176" s="1"/>
  <c r="Q20" i="166"/>
  <c r="Q21" i="166" s="1"/>
  <c r="Q26" i="166"/>
  <c r="M26" i="166"/>
  <c r="M31" i="166"/>
  <c r="M33" i="166" s="1"/>
  <c r="M24" i="166"/>
  <c r="M25" i="166" s="1"/>
  <c r="M27" i="166" s="1"/>
  <c r="M35" i="166" s="1"/>
  <c r="I24" i="176"/>
  <c r="I25" i="176" s="1"/>
  <c r="I27" i="176" s="1"/>
  <c r="I31" i="176"/>
  <c r="I33" i="176" s="1"/>
  <c r="D33" i="166"/>
  <c r="O33" i="166" s="1"/>
  <c r="G26" i="166"/>
  <c r="P20" i="176"/>
  <c r="O20" i="166"/>
  <c r="O21" i="166" s="1"/>
  <c r="K24" i="176"/>
  <c r="K25" i="176" s="1"/>
  <c r="K27" i="176" s="1"/>
  <c r="K35" i="176" s="1"/>
  <c r="O20" i="176"/>
  <c r="O21" i="176" s="1"/>
  <c r="E21" i="176"/>
  <c r="E24" i="176" s="1"/>
  <c r="Q18" i="176"/>
  <c r="Q20" i="176" s="1"/>
  <c r="Q21" i="176" s="1"/>
  <c r="Q33" i="166" l="1"/>
  <c r="G27" i="176"/>
  <c r="G35" i="176" s="1"/>
  <c r="Q31" i="166"/>
  <c r="Q24" i="166"/>
  <c r="O26" i="166"/>
  <c r="G27" i="166"/>
  <c r="G35" i="166" s="1"/>
  <c r="O31" i="166"/>
  <c r="D33" i="176"/>
  <c r="D25" i="176"/>
  <c r="D27" i="176" s="1"/>
  <c r="D35" i="176" s="1"/>
  <c r="O23" i="176"/>
  <c r="Q25" i="166"/>
  <c r="Q27" i="166" s="1"/>
  <c r="Q35" i="166" s="1"/>
  <c r="O23" i="166"/>
  <c r="D25" i="166"/>
  <c r="I35" i="176"/>
  <c r="E31" i="176"/>
  <c r="O31" i="176" s="1"/>
  <c r="O24" i="166"/>
  <c r="Q24" i="176"/>
  <c r="Q25" i="176" s="1"/>
  <c r="Q27" i="176" s="1"/>
  <c r="Q35" i="176" s="1"/>
  <c r="Q31" i="176"/>
  <c r="Q33" i="176" s="1"/>
  <c r="E33" i="176"/>
  <c r="O33" i="176" s="1"/>
  <c r="E25" i="176"/>
  <c r="O24" i="176"/>
  <c r="D27" i="166" l="1"/>
  <c r="O25" i="166"/>
  <c r="O25" i="176"/>
  <c r="E27" i="176"/>
  <c r="D35" i="166" l="1"/>
  <c r="O27" i="166"/>
  <c r="O35" i="166" s="1"/>
  <c r="O27" i="176"/>
  <c r="O35" i="176" s="1"/>
  <c r="E35" i="176"/>
</calcChain>
</file>

<file path=xl/sharedStrings.xml><?xml version="1.0" encoding="utf-8"?>
<sst xmlns="http://schemas.openxmlformats.org/spreadsheetml/2006/main" count="189" uniqueCount="70">
  <si>
    <t>人数計</t>
    <rPh sb="0" eb="2">
      <t>ニンズウ</t>
    </rPh>
    <rPh sb="2" eb="3">
      <t>ケイ</t>
    </rPh>
    <phoneticPr fontId="2"/>
  </si>
  <si>
    <t>指導者</t>
    <rPh sb="0" eb="2">
      <t>シドウ</t>
    </rPh>
    <rPh sb="2" eb="3">
      <t>シャ</t>
    </rPh>
    <phoneticPr fontId="2"/>
  </si>
  <si>
    <t>スカウト</t>
    <phoneticPr fontId="2"/>
  </si>
  <si>
    <t>注：指導者＝育成会員+団役員+隊指導者（ｽｶｳﾄｸﾗﾌﾞは算入しない）</t>
    <rPh sb="0" eb="1">
      <t>チュウ</t>
    </rPh>
    <rPh sb="2" eb="4">
      <t>シドウ</t>
    </rPh>
    <rPh sb="4" eb="5">
      <t>シャ</t>
    </rPh>
    <rPh sb="6" eb="8">
      <t>イクセイ</t>
    </rPh>
    <rPh sb="8" eb="9">
      <t>カイ</t>
    </rPh>
    <rPh sb="9" eb="10">
      <t>イン</t>
    </rPh>
    <rPh sb="11" eb="12">
      <t>ダン</t>
    </rPh>
    <rPh sb="12" eb="14">
      <t>ヤクイン</t>
    </rPh>
    <rPh sb="29" eb="31">
      <t>サンニュウ</t>
    </rPh>
    <phoneticPr fontId="2"/>
  </si>
  <si>
    <t>隊　数･人　数　記　入　欄</t>
    <rPh sb="0" eb="1">
      <t>タイ</t>
    </rPh>
    <rPh sb="2" eb="3">
      <t>スウ</t>
    </rPh>
    <rPh sb="4" eb="5">
      <t>ヒト</t>
    </rPh>
    <rPh sb="5" eb="6">
      <t>オトナ</t>
    </rPh>
    <rPh sb="6" eb="7">
      <t>カズ</t>
    </rPh>
    <rPh sb="8" eb="9">
      <t>キ</t>
    </rPh>
    <rPh sb="10" eb="11">
      <t>イ</t>
    </rPh>
    <rPh sb="12" eb="13">
      <t>ラン</t>
    </rPh>
    <phoneticPr fontId="2"/>
  </si>
  <si>
    <t>財団募金</t>
    <rPh sb="0" eb="2">
      <t>ザイダン</t>
    </rPh>
    <rPh sb="2" eb="4">
      <t>ボキン</t>
    </rPh>
    <phoneticPr fontId="2"/>
  </si>
  <si>
    <t>継続　　　　　　　　　（人数）</t>
    <rPh sb="0" eb="2">
      <t>ケイゾク</t>
    </rPh>
    <phoneticPr fontId="2"/>
  </si>
  <si>
    <t>県内移籍（人数）</t>
    <rPh sb="0" eb="2">
      <t>ケンナイ</t>
    </rPh>
    <rPh sb="2" eb="4">
      <t>イセキ</t>
    </rPh>
    <phoneticPr fontId="2"/>
  </si>
  <si>
    <t>地区事務局締切</t>
    <rPh sb="0" eb="2">
      <t>チク</t>
    </rPh>
    <rPh sb="2" eb="5">
      <t>ジムキョク</t>
    </rPh>
    <rPh sb="5" eb="7">
      <t>シメキリ</t>
    </rPh>
    <phoneticPr fontId="2"/>
  </si>
  <si>
    <t>隊　名</t>
    <rPh sb="0" eb="1">
      <t>タイ</t>
    </rPh>
    <rPh sb="2" eb="3">
      <t>ナ</t>
    </rPh>
    <phoneticPr fontId="2"/>
  </si>
  <si>
    <t>新規　　　　　（人数）</t>
    <phoneticPr fontId="2"/>
  </si>
  <si>
    <t>地区団費</t>
    <rPh sb="0" eb="2">
      <t>チク</t>
    </rPh>
    <rPh sb="2" eb="3">
      <t>ダン</t>
    </rPh>
    <rPh sb="3" eb="4">
      <t>ヒ</t>
    </rPh>
    <phoneticPr fontId="2"/>
  </si>
  <si>
    <t>地区隊費</t>
    <rPh sb="0" eb="2">
      <t>チク</t>
    </rPh>
    <rPh sb="2" eb="3">
      <t>タイ</t>
    </rPh>
    <rPh sb="3" eb="4">
      <t>ヒ</t>
    </rPh>
    <phoneticPr fontId="2"/>
  </si>
  <si>
    <t>地区個人費</t>
    <rPh sb="0" eb="2">
      <t>チク</t>
    </rPh>
    <rPh sb="2" eb="4">
      <t>コジン</t>
    </rPh>
    <rPh sb="4" eb="5">
      <t>ヒ</t>
    </rPh>
    <phoneticPr fontId="2"/>
  </si>
  <si>
    <t>地区費　計</t>
    <rPh sb="0" eb="2">
      <t>チク</t>
    </rPh>
    <rPh sb="2" eb="3">
      <t>ヒ</t>
    </rPh>
    <rPh sb="4" eb="5">
      <t>ケイ</t>
    </rPh>
    <phoneticPr fontId="2"/>
  </si>
  <si>
    <t>総　合　計</t>
    <rPh sb="0" eb="1">
      <t>ソウ</t>
    </rPh>
    <rPh sb="2" eb="3">
      <t>ゴウ</t>
    </rPh>
    <rPh sb="4" eb="5">
      <t>ケイ</t>
    </rPh>
    <phoneticPr fontId="2"/>
  </si>
  <si>
    <t>ﾋﾞｰﾊﾞｰ1隊</t>
    <rPh sb="7" eb="8">
      <t>タイ</t>
    </rPh>
    <phoneticPr fontId="2"/>
  </si>
  <si>
    <t>ボーイ1隊</t>
    <rPh sb="4" eb="5">
      <t>タイ</t>
    </rPh>
    <phoneticPr fontId="2"/>
  </si>
  <si>
    <t>ボーイ2隊</t>
    <phoneticPr fontId="2"/>
  </si>
  <si>
    <t>ﾋﾞｰﾊﾞｰ2隊</t>
    <rPh sb="7" eb="8">
      <t>タイ</t>
    </rPh>
    <phoneticPr fontId="2"/>
  </si>
  <si>
    <t>カ　ブ1隊</t>
    <rPh sb="4" eb="5">
      <t>タイ</t>
    </rPh>
    <phoneticPr fontId="2"/>
  </si>
  <si>
    <t>カ　ブ2隊</t>
    <rPh sb="4" eb="5">
      <t>タイ</t>
    </rPh>
    <phoneticPr fontId="2"/>
  </si>
  <si>
    <t>カ　ブ3隊</t>
    <rPh sb="4" eb="5">
      <t>タイ</t>
    </rPh>
    <phoneticPr fontId="2"/>
  </si>
  <si>
    <t>ベンチャー隊</t>
    <rPh sb="5" eb="6">
      <t>タイ</t>
    </rPh>
    <phoneticPr fontId="2"/>
  </si>
  <si>
    <t>ローバー隊</t>
    <rPh sb="4" eb="5">
      <t>タイ</t>
    </rPh>
    <phoneticPr fontId="2"/>
  </si>
  <si>
    <t>人　数　計</t>
    <rPh sb="0" eb="1">
      <t>ヒト</t>
    </rPh>
    <rPh sb="2" eb="3">
      <t>カズ</t>
    </rPh>
    <rPh sb="4" eb="5">
      <t>ケイ</t>
    </rPh>
    <phoneticPr fontId="2"/>
  </si>
  <si>
    <t>-</t>
    <phoneticPr fontId="2"/>
  </si>
  <si>
    <t>地区</t>
  </si>
  <si>
    <t>兵庫連盟加盟分担金計算表-団集計</t>
  </si>
  <si>
    <t>団名</t>
    <phoneticPr fontId="2"/>
  </si>
  <si>
    <t>第</t>
  </si>
  <si>
    <t>団</t>
  </si>
  <si>
    <t>隊分担金</t>
    <rPh sb="0" eb="1">
      <t>タイ</t>
    </rPh>
    <rPh sb="1" eb="4">
      <t>ブンタンキン</t>
    </rPh>
    <phoneticPr fontId="2"/>
  </si>
  <si>
    <t>個人分担金</t>
    <rPh sb="0" eb="2">
      <t>コジン</t>
    </rPh>
    <rPh sb="2" eb="5">
      <t>ブンタンキン</t>
    </rPh>
    <phoneticPr fontId="2"/>
  </si>
  <si>
    <t>県連小計</t>
    <rPh sb="0" eb="1">
      <t>ケン</t>
    </rPh>
    <rPh sb="1" eb="2">
      <t>レン</t>
    </rPh>
    <rPh sb="2" eb="4">
      <t>ショウケイ</t>
    </rPh>
    <phoneticPr fontId="2"/>
  </si>
  <si>
    <t>県連合計</t>
    <rPh sb="0" eb="1">
      <t>ケン</t>
    </rPh>
    <rPh sb="1" eb="2">
      <t>レン</t>
    </rPh>
    <rPh sb="2" eb="4">
      <t>ゴウケイ</t>
    </rPh>
    <phoneticPr fontId="2"/>
  </si>
  <si>
    <t>地区</t>
    <rPh sb="0" eb="2">
      <t>チク</t>
    </rPh>
    <phoneticPr fontId="2"/>
  </si>
  <si>
    <r>
      <t>団委員長名</t>
    </r>
    <r>
      <rPr>
        <u/>
        <sz val="12"/>
        <rFont val="ＭＳ Ｐゴシック"/>
        <family val="3"/>
        <charset val="128"/>
      </rPr>
      <t/>
    </r>
    <rPh sb="0" eb="1">
      <t>ダン</t>
    </rPh>
    <rPh sb="1" eb="3">
      <t>イイン</t>
    </rPh>
    <rPh sb="3" eb="4">
      <t>チョウ</t>
    </rPh>
    <rPh sb="4" eb="5">
      <t>ナ</t>
    </rPh>
    <phoneticPr fontId="2"/>
  </si>
  <si>
    <t>記入者名</t>
    <rPh sb="0" eb="2">
      <t>キニュウ</t>
    </rPh>
    <rPh sb="2" eb="3">
      <t>シャ</t>
    </rPh>
    <rPh sb="3" eb="4">
      <t>ナ</t>
    </rPh>
    <phoneticPr fontId="2"/>
  </si>
  <si>
    <t>団委員（育成会含む）</t>
    <rPh sb="0" eb="1">
      <t>ダン</t>
    </rPh>
    <rPh sb="1" eb="3">
      <t>イイン</t>
    </rPh>
    <rPh sb="4" eb="7">
      <t>イクセイカイ</t>
    </rPh>
    <rPh sb="7" eb="8">
      <t>フク</t>
    </rPh>
    <phoneticPr fontId="2"/>
  </si>
  <si>
    <t>復活
（人数）</t>
    <rPh sb="0" eb="2">
      <t>フッカツ</t>
    </rPh>
    <phoneticPr fontId="2"/>
  </si>
  <si>
    <t>県外移籍　　　　　（人数）</t>
    <rPh sb="0" eb="2">
      <t>ケンガイ</t>
    </rPh>
    <rPh sb="2" eb="4">
      <t>イセキ</t>
    </rPh>
    <phoneticPr fontId="2"/>
  </si>
  <si>
    <t>隊登録有無○印</t>
    <rPh sb="0" eb="1">
      <t>タイ</t>
    </rPh>
    <rPh sb="1" eb="3">
      <t>トウロク</t>
    </rPh>
    <rPh sb="3" eb="5">
      <t>ウム</t>
    </rPh>
    <rPh sb="6" eb="7">
      <t>シルシ</t>
    </rPh>
    <phoneticPr fontId="2"/>
  </si>
  <si>
    <t>-</t>
    <phoneticPr fontId="2"/>
  </si>
  <si>
    <t>-</t>
    <phoneticPr fontId="2"/>
  </si>
  <si>
    <t>-</t>
    <phoneticPr fontId="2"/>
  </si>
  <si>
    <t>合　　　　計</t>
    <rPh sb="0" eb="1">
      <t>ア</t>
    </rPh>
    <rPh sb="5" eb="6">
      <t>ケイ</t>
    </rPh>
    <phoneticPr fontId="2"/>
  </si>
  <si>
    <t>県連</t>
    <rPh sb="0" eb="1">
      <t>ケン</t>
    </rPh>
    <rPh sb="1" eb="2">
      <t>レン</t>
    </rPh>
    <phoneticPr fontId="2"/>
  </si>
  <si>
    <t>-</t>
    <phoneticPr fontId="2"/>
  </si>
  <si>
    <t>○</t>
    <phoneticPr fontId="2"/>
  </si>
  <si>
    <t>団名</t>
    <phoneticPr fontId="2"/>
  </si>
  <si>
    <t>新規　　　　　（人数）</t>
    <phoneticPr fontId="2"/>
  </si>
  <si>
    <t>-</t>
    <phoneticPr fontId="2"/>
  </si>
  <si>
    <t>ボーイ2隊</t>
    <phoneticPr fontId="2"/>
  </si>
  <si>
    <t>-</t>
    <phoneticPr fontId="2"/>
  </si>
  <si>
    <t>-</t>
    <phoneticPr fontId="2"/>
  </si>
  <si>
    <t>-</t>
    <phoneticPr fontId="2"/>
  </si>
  <si>
    <t>○</t>
  </si>
  <si>
    <t>〇〇</t>
    <phoneticPr fontId="2"/>
  </si>
  <si>
    <t>〇〇　〇〇</t>
    <phoneticPr fontId="2"/>
  </si>
  <si>
    <t>※Ctrl+れで入力すると日付が表示されます。</t>
    <rPh sb="8" eb="10">
      <t>ニュウリョク</t>
    </rPh>
    <rPh sb="13" eb="15">
      <t>ヒヅケ</t>
    </rPh>
    <rPh sb="16" eb="18">
      <t>ヒョウジ</t>
    </rPh>
    <phoneticPr fontId="2"/>
  </si>
  <si>
    <t>兵庫連盟加盟分担金計算表-団集計</t>
    <phoneticPr fontId="2"/>
  </si>
  <si>
    <t>阪神さくら</t>
    <rPh sb="0" eb="2">
      <t>ハンシン</t>
    </rPh>
    <phoneticPr fontId="2"/>
  </si>
  <si>
    <t>令和5年3月　　日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phoneticPr fontId="2"/>
  </si>
  <si>
    <t>　令和５年度　</t>
    <rPh sb="1" eb="3">
      <t>レイワ</t>
    </rPh>
    <rPh sb="4" eb="6">
      <t>ネンド</t>
    </rPh>
    <phoneticPr fontId="2"/>
  </si>
  <si>
    <t>継続登録・上期（4／1～8／31）　1,000円</t>
    <rPh sb="0" eb="4">
      <t>ケイゾクトウロク</t>
    </rPh>
    <rPh sb="5" eb="7">
      <t>カミキ</t>
    </rPh>
    <rPh sb="23" eb="24">
      <t>エン</t>
    </rPh>
    <phoneticPr fontId="2"/>
  </si>
  <si>
    <t>下期  （9／1～3／31）　　500円</t>
    <rPh sb="0" eb="2">
      <t>シモキ</t>
    </rPh>
    <rPh sb="19" eb="20">
      <t>エン</t>
    </rPh>
    <phoneticPr fontId="2"/>
  </si>
  <si>
    <r>
      <t>※</t>
    </r>
    <r>
      <rPr>
        <sz val="12"/>
        <color rgb="FFC00000"/>
        <rFont val="ＭＳ Ｐゴシック"/>
        <family val="3"/>
        <charset val="128"/>
      </rPr>
      <t>継続登録、追加登録にかかわる</t>
    </r>
    <r>
      <rPr>
        <sz val="12"/>
        <rFont val="ＭＳ Ｐゴシック"/>
        <family val="3"/>
        <charset val="128"/>
      </rPr>
      <t>県連個人分担金について</t>
    </r>
    <rPh sb="1" eb="5">
      <t>ケイゾクトウロク</t>
    </rPh>
    <rPh sb="6" eb="10">
      <t>ツイカトウロク</t>
    </rPh>
    <rPh sb="15" eb="22">
      <t>ケンレンコジンブンタンキン</t>
    </rPh>
    <phoneticPr fontId="2"/>
  </si>
  <si>
    <t>　令和６年度　</t>
    <rPh sb="1" eb="2">
      <t>レイ</t>
    </rPh>
    <rPh sb="2" eb="3">
      <t>ワ</t>
    </rPh>
    <rPh sb="4" eb="6">
      <t>ネンド</t>
    </rPh>
    <phoneticPr fontId="2"/>
  </si>
  <si>
    <t>令和6年    月　　日</t>
    <rPh sb="0" eb="2">
      <t>レイワ</t>
    </rPh>
    <rPh sb="3" eb="4">
      <t>ネン</t>
    </rPh>
    <rPh sb="8" eb="9">
      <t>ガツ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</si>
</sst>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[$-411]ggge&quot;年&quot;m&quot;月&quot;d&quot;日&quot;;@"/>
    <numFmt numFmtId="178" formatCode="&quot;@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2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</cellStyleXfs>
  <cellXfs count="194">
    <xf numFmtId="0" fontId="0" fillId="0" borderId="0" xfId="0"/>
    <xf numFmtId="0" fontId="4" fillId="0" borderId="0" xfId="3" applyFont="1" applyAlignment="1">
      <alignment vertical="center"/>
    </xf>
    <xf numFmtId="0" fontId="1" fillId="0" borderId="0" xfId="3"/>
    <xf numFmtId="0" fontId="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4" applyFont="1" applyAlignment="1">
      <alignment vertical="center"/>
    </xf>
    <xf numFmtId="0" fontId="9" fillId="0" borderId="0" xfId="4" applyFont="1"/>
    <xf numFmtId="0" fontId="9" fillId="0" borderId="0" xfId="3" applyFont="1"/>
    <xf numFmtId="57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57" fontId="9" fillId="0" borderId="1" xfId="3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3" xfId="3" applyFont="1" applyBorder="1" applyAlignment="1">
      <alignment vertical="center" shrinkToFit="1"/>
    </xf>
    <xf numFmtId="3" fontId="9" fillId="0" borderId="3" xfId="0" applyNumberFormat="1" applyFont="1" applyBorder="1" applyAlignment="1">
      <alignment vertical="center" shrinkToFit="1"/>
    </xf>
    <xf numFmtId="3" fontId="9" fillId="0" borderId="3" xfId="2" applyNumberFormat="1" applyFont="1" applyBorder="1" applyAlignment="1">
      <alignment horizontal="center" vertical="center" shrinkToFit="1"/>
    </xf>
    <xf numFmtId="3" fontId="9" fillId="0" borderId="3" xfId="2" applyNumberFormat="1" applyFont="1" applyFill="1" applyBorder="1" applyAlignment="1">
      <alignment horizontal="right" vertical="center" shrinkToFit="1"/>
    </xf>
    <xf numFmtId="176" fontId="9" fillId="0" borderId="4" xfId="0" applyNumberFormat="1" applyFont="1" applyBorder="1" applyAlignment="1">
      <alignment horizontal="left" vertical="center" shrinkToFit="1"/>
    </xf>
    <xf numFmtId="178" fontId="9" fillId="0" borderId="4" xfId="0" applyNumberFormat="1" applyFont="1" applyBorder="1" applyAlignment="1">
      <alignment vertical="center" shrinkToFit="1"/>
    </xf>
    <xf numFmtId="176" fontId="9" fillId="0" borderId="5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vertical="center" shrinkToFit="1"/>
    </xf>
    <xf numFmtId="3" fontId="9" fillId="0" borderId="6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8" fontId="9" fillId="0" borderId="7" xfId="0" applyNumberFormat="1" applyFont="1" applyBorder="1" applyAlignment="1">
      <alignment vertical="center" shrinkToFit="1"/>
    </xf>
    <xf numFmtId="176" fontId="9" fillId="0" borderId="0" xfId="0" applyNumberFormat="1" applyFont="1" applyAlignment="1">
      <alignment horizontal="distributed" vertical="center" shrinkToFit="1"/>
    </xf>
    <xf numFmtId="178" fontId="9" fillId="0" borderId="0" xfId="0" applyNumberFormat="1" applyFont="1" applyAlignment="1">
      <alignment vertical="center" shrinkToFit="1"/>
    </xf>
    <xf numFmtId="3" fontId="9" fillId="0" borderId="0" xfId="0" applyNumberFormat="1" applyFont="1" applyAlignment="1">
      <alignment horizontal="right" vertical="center" shrinkToFit="1"/>
    </xf>
    <xf numFmtId="3" fontId="9" fillId="0" borderId="0" xfId="2" applyNumberFormat="1" applyFont="1" applyFill="1" applyBorder="1" applyAlignment="1">
      <alignment horizontal="right" vertical="center" shrinkToFit="1"/>
    </xf>
    <xf numFmtId="3" fontId="9" fillId="0" borderId="4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horizontal="left" vertical="center" shrinkToFit="1"/>
    </xf>
    <xf numFmtId="3" fontId="9" fillId="0" borderId="8" xfId="3" applyNumberFormat="1" applyFont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left" vertical="center"/>
    </xf>
    <xf numFmtId="0" fontId="9" fillId="0" borderId="9" xfId="3" applyFont="1" applyBorder="1" applyAlignment="1">
      <alignment vertical="center" shrinkToFit="1"/>
    </xf>
    <xf numFmtId="3" fontId="9" fillId="0" borderId="9" xfId="0" applyNumberFormat="1" applyFont="1" applyBorder="1" applyAlignment="1">
      <alignment horizontal="right" vertical="center" shrinkToFit="1"/>
    </xf>
    <xf numFmtId="3" fontId="9" fillId="0" borderId="9" xfId="2" applyNumberFormat="1" applyFont="1" applyFill="1" applyBorder="1" applyAlignment="1">
      <alignment horizontal="right" vertical="center" shrinkToFit="1"/>
    </xf>
    <xf numFmtId="176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76" fontId="9" fillId="0" borderId="12" xfId="0" applyNumberFormat="1" applyFont="1" applyBorder="1" applyAlignment="1">
      <alignment vertical="center"/>
    </xf>
    <xf numFmtId="0" fontId="9" fillId="0" borderId="13" xfId="2" applyNumberFormat="1" applyFont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shrinkToFit="1"/>
    </xf>
    <xf numFmtId="0" fontId="9" fillId="0" borderId="3" xfId="3" applyFont="1" applyBorder="1" applyAlignment="1">
      <alignment horizontal="center" vertical="center" shrinkToFit="1"/>
    </xf>
    <xf numFmtId="0" fontId="9" fillId="0" borderId="0" xfId="3" applyFont="1" applyAlignment="1">
      <alignment horizontal="center"/>
    </xf>
    <xf numFmtId="0" fontId="9" fillId="0" borderId="0" xfId="3" applyFont="1" applyAlignment="1">
      <alignment horizontal="left"/>
    </xf>
    <xf numFmtId="178" fontId="9" fillId="2" borderId="4" xfId="0" applyNumberFormat="1" applyFont="1" applyFill="1" applyBorder="1" applyAlignment="1">
      <alignment vertical="center" shrinkToFit="1"/>
    </xf>
    <xf numFmtId="178" fontId="9" fillId="2" borderId="8" xfId="0" applyNumberFormat="1" applyFont="1" applyFill="1" applyBorder="1" applyAlignment="1">
      <alignment vertical="center" shrinkToFit="1"/>
    </xf>
    <xf numFmtId="0" fontId="9" fillId="2" borderId="6" xfId="3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 shrinkToFit="1"/>
    </xf>
    <xf numFmtId="3" fontId="9" fillId="0" borderId="7" xfId="0" applyNumberFormat="1" applyFont="1" applyBorder="1" applyAlignment="1">
      <alignment horizontal="center" vertical="center" shrinkToFit="1"/>
    </xf>
    <xf numFmtId="3" fontId="9" fillId="3" borderId="2" xfId="0" applyNumberFormat="1" applyFont="1" applyFill="1" applyBorder="1" applyAlignment="1">
      <alignment horizontal="right" vertical="center" shrinkToFit="1"/>
    </xf>
    <xf numFmtId="176" fontId="9" fillId="3" borderId="2" xfId="0" applyNumberFormat="1" applyFont="1" applyFill="1" applyBorder="1" applyAlignment="1">
      <alignment horizontal="left" vertical="center" shrinkToFit="1"/>
    </xf>
    <xf numFmtId="178" fontId="9" fillId="3" borderId="2" xfId="0" applyNumberFormat="1" applyFont="1" applyFill="1" applyBorder="1" applyAlignment="1">
      <alignment horizontal="center" vertical="center" shrinkToFit="1"/>
    </xf>
    <xf numFmtId="3" fontId="9" fillId="3" borderId="2" xfId="2" applyNumberFormat="1" applyFont="1" applyFill="1" applyBorder="1" applyAlignment="1">
      <alignment horizontal="right" vertical="center" shrinkToFit="1"/>
    </xf>
    <xf numFmtId="3" fontId="9" fillId="3" borderId="15" xfId="0" applyNumberFormat="1" applyFont="1" applyFill="1" applyBorder="1" applyAlignment="1">
      <alignment horizontal="right" vertical="center" shrinkToFit="1"/>
    </xf>
    <xf numFmtId="3" fontId="9" fillId="3" borderId="4" xfId="0" applyNumberFormat="1" applyFont="1" applyFill="1" applyBorder="1" applyAlignment="1">
      <alignment horizontal="right" vertical="center" shrinkToFit="1"/>
    </xf>
    <xf numFmtId="3" fontId="9" fillId="3" borderId="6" xfId="0" applyNumberFormat="1" applyFont="1" applyFill="1" applyBorder="1" applyAlignment="1">
      <alignment horizontal="right" vertical="center" shrinkToFit="1"/>
    </xf>
    <xf numFmtId="3" fontId="9" fillId="3" borderId="7" xfId="2" applyNumberFormat="1" applyFont="1" applyFill="1" applyBorder="1" applyAlignment="1">
      <alignment horizontal="right" vertical="center" shrinkToFit="1"/>
    </xf>
    <xf numFmtId="3" fontId="9" fillId="3" borderId="8" xfId="2" applyNumberFormat="1" applyFont="1" applyFill="1" applyBorder="1" applyAlignment="1">
      <alignment horizontal="right" vertical="center" shrinkToFit="1"/>
    </xf>
    <xf numFmtId="3" fontId="9" fillId="3" borderId="6" xfId="2" applyNumberFormat="1" applyFont="1" applyFill="1" applyBorder="1" applyAlignment="1">
      <alignment horizontal="right" vertical="center" shrinkToFit="1"/>
    </xf>
    <xf numFmtId="3" fontId="9" fillId="3" borderId="16" xfId="3" applyNumberFormat="1" applyFont="1" applyFill="1" applyBorder="1" applyAlignment="1">
      <alignment horizontal="center" vertical="center" shrinkToFit="1"/>
    </xf>
    <xf numFmtId="3" fontId="9" fillId="3" borderId="17" xfId="3" applyNumberFormat="1" applyFont="1" applyFill="1" applyBorder="1" applyAlignment="1">
      <alignment horizontal="center" vertical="center" shrinkToFit="1"/>
    </xf>
    <xf numFmtId="3" fontId="9" fillId="3" borderId="2" xfId="2" applyNumberFormat="1" applyFont="1" applyFill="1" applyBorder="1" applyAlignment="1">
      <alignment horizontal="center" vertical="center" shrinkToFit="1"/>
    </xf>
    <xf numFmtId="3" fontId="9" fillId="3" borderId="18" xfId="3" applyNumberFormat="1" applyFont="1" applyFill="1" applyBorder="1" applyAlignment="1">
      <alignment horizontal="center" vertical="center" shrinkToFit="1"/>
    </xf>
    <xf numFmtId="3" fontId="9" fillId="3" borderId="19" xfId="3" applyNumberFormat="1" applyFont="1" applyFill="1" applyBorder="1" applyAlignment="1">
      <alignment horizontal="center" vertical="center" shrinkToFit="1"/>
    </xf>
    <xf numFmtId="3" fontId="9" fillId="3" borderId="20" xfId="2" applyNumberFormat="1" applyFont="1" applyFill="1" applyBorder="1" applyAlignment="1">
      <alignment horizontal="center" vertical="center" shrinkToFit="1"/>
    </xf>
    <xf numFmtId="3" fontId="9" fillId="3" borderId="21" xfId="3" applyNumberFormat="1" applyFont="1" applyFill="1" applyBorder="1" applyAlignment="1">
      <alignment horizontal="center" vertical="center" shrinkToFit="1"/>
    </xf>
    <xf numFmtId="3" fontId="9" fillId="3" borderId="22" xfId="3" applyNumberFormat="1" applyFont="1" applyFill="1" applyBorder="1" applyAlignment="1">
      <alignment horizontal="center" vertical="center" shrinkToFit="1"/>
    </xf>
    <xf numFmtId="3" fontId="9" fillId="3" borderId="8" xfId="2" applyNumberFormat="1" applyFont="1" applyFill="1" applyBorder="1" applyAlignment="1">
      <alignment horizontal="center" vertical="center" shrinkToFit="1"/>
    </xf>
    <xf numFmtId="3" fontId="9" fillId="3" borderId="2" xfId="0" applyNumberFormat="1" applyFont="1" applyFill="1" applyBorder="1" applyAlignment="1">
      <alignment horizontal="center" vertical="center" shrinkToFit="1"/>
    </xf>
    <xf numFmtId="3" fontId="9" fillId="3" borderId="3" xfId="2" applyNumberFormat="1" applyFont="1" applyFill="1" applyBorder="1" applyAlignment="1">
      <alignment horizontal="center" vertical="center" shrinkToFit="1"/>
    </xf>
    <xf numFmtId="3" fontId="9" fillId="3" borderId="13" xfId="2" applyNumberFormat="1" applyFont="1" applyFill="1" applyBorder="1" applyAlignment="1">
      <alignment horizontal="center" vertical="center" shrinkToFit="1"/>
    </xf>
    <xf numFmtId="3" fontId="9" fillId="3" borderId="16" xfId="2" applyNumberFormat="1" applyFont="1" applyFill="1" applyBorder="1" applyAlignment="1">
      <alignment horizontal="center" vertical="center" shrinkToFit="1"/>
    </xf>
    <xf numFmtId="3" fontId="9" fillId="3" borderId="14" xfId="2" applyNumberFormat="1" applyFont="1" applyFill="1" applyBorder="1" applyAlignment="1">
      <alignment horizontal="center" vertical="center" shrinkToFit="1"/>
    </xf>
    <xf numFmtId="3" fontId="9" fillId="3" borderId="23" xfId="3" applyNumberFormat="1" applyFont="1" applyFill="1" applyBorder="1" applyAlignment="1">
      <alignment horizontal="center" vertical="center" shrinkToFit="1"/>
    </xf>
    <xf numFmtId="3" fontId="9" fillId="3" borderId="13" xfId="3" applyNumberFormat="1" applyFont="1" applyFill="1" applyBorder="1" applyAlignment="1">
      <alignment horizontal="center" vertical="center" shrinkToFit="1"/>
    </xf>
    <xf numFmtId="3" fontId="9" fillId="3" borderId="3" xfId="3" applyNumberFormat="1" applyFont="1" applyFill="1" applyBorder="1" applyAlignment="1">
      <alignment horizontal="center" vertical="center" shrinkToFit="1"/>
    </xf>
    <xf numFmtId="3" fontId="9" fillId="0" borderId="8" xfId="0" applyNumberFormat="1" applyFont="1" applyBorder="1" applyAlignment="1">
      <alignment horizontal="center" vertical="center" shrinkToFit="1"/>
    </xf>
    <xf numFmtId="0" fontId="9" fillId="2" borderId="3" xfId="2" applyNumberFormat="1" applyFont="1" applyFill="1" applyBorder="1" applyAlignment="1" applyProtection="1">
      <alignment horizontal="center" vertical="center"/>
      <protection locked="0"/>
    </xf>
    <xf numFmtId="0" fontId="9" fillId="2" borderId="16" xfId="2" applyNumberFormat="1" applyFont="1" applyFill="1" applyBorder="1" applyAlignment="1" applyProtection="1">
      <alignment horizontal="center" vertical="center"/>
      <protection locked="0"/>
    </xf>
    <xf numFmtId="0" fontId="9" fillId="2" borderId="23" xfId="3" applyFont="1" applyFill="1" applyBorder="1" applyAlignment="1" applyProtection="1">
      <alignment horizontal="center" vertical="center" shrinkToFit="1"/>
      <protection locked="0"/>
    </xf>
    <xf numFmtId="0" fontId="9" fillId="2" borderId="16" xfId="3" applyFont="1" applyFill="1" applyBorder="1" applyAlignment="1" applyProtection="1">
      <alignment horizontal="center" vertical="center" shrinkToFit="1"/>
      <protection locked="0"/>
    </xf>
    <xf numFmtId="3" fontId="9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4" xfId="2" applyNumberFormat="1" applyFont="1" applyFill="1" applyBorder="1" applyAlignment="1" applyProtection="1">
      <alignment horizontal="center" vertical="center"/>
      <protection locked="0"/>
    </xf>
    <xf numFmtId="0" fontId="9" fillId="2" borderId="25" xfId="2" applyNumberFormat="1" applyFont="1" applyFill="1" applyBorder="1" applyAlignment="1" applyProtection="1">
      <alignment horizontal="center" vertical="center"/>
      <protection locked="0"/>
    </xf>
    <xf numFmtId="0" fontId="9" fillId="2" borderId="18" xfId="2" applyNumberFormat="1" applyFont="1" applyFill="1" applyBorder="1" applyAlignment="1" applyProtection="1">
      <alignment horizontal="center" vertical="center"/>
      <protection locked="0"/>
    </xf>
    <xf numFmtId="0" fontId="9" fillId="2" borderId="12" xfId="2" applyNumberFormat="1" applyFont="1" applyFill="1" applyBorder="1" applyAlignment="1" applyProtection="1">
      <alignment horizontal="center" vertical="center"/>
      <protection locked="0"/>
    </xf>
    <xf numFmtId="0" fontId="9" fillId="2" borderId="26" xfId="3" applyFont="1" applyFill="1" applyBorder="1" applyAlignment="1" applyProtection="1">
      <alignment horizontal="center" vertical="center"/>
      <protection locked="0"/>
    </xf>
    <xf numFmtId="0" fontId="9" fillId="2" borderId="25" xfId="3" applyFont="1" applyFill="1" applyBorder="1" applyAlignment="1" applyProtection="1">
      <alignment horizontal="center" vertical="center"/>
      <protection locked="0"/>
    </xf>
    <xf numFmtId="0" fontId="9" fillId="2" borderId="18" xfId="3" applyFont="1" applyFill="1" applyBorder="1" applyAlignment="1" applyProtection="1">
      <alignment horizontal="center" vertical="center"/>
      <protection locked="0"/>
    </xf>
    <xf numFmtId="0" fontId="9" fillId="2" borderId="24" xfId="3" applyFont="1" applyFill="1" applyBorder="1" applyAlignment="1" applyProtection="1">
      <alignment horizontal="center" vertical="center"/>
      <protection locked="0"/>
    </xf>
    <xf numFmtId="0" fontId="9" fillId="2" borderId="27" xfId="2" applyNumberFormat="1" applyFont="1" applyFill="1" applyBorder="1" applyAlignment="1" applyProtection="1">
      <alignment horizontal="center" vertical="center"/>
      <protection locked="0"/>
    </xf>
    <xf numFmtId="0" fontId="9" fillId="2" borderId="28" xfId="2" applyNumberFormat="1" applyFont="1" applyFill="1" applyBorder="1" applyAlignment="1" applyProtection="1">
      <alignment horizontal="center" vertical="center"/>
      <protection locked="0"/>
    </xf>
    <xf numFmtId="0" fontId="9" fillId="2" borderId="21" xfId="2" applyNumberFormat="1" applyFont="1" applyFill="1" applyBorder="1" applyAlignment="1" applyProtection="1">
      <alignment horizontal="center" vertical="center"/>
      <protection locked="0"/>
    </xf>
    <xf numFmtId="0" fontId="9" fillId="2" borderId="10" xfId="2" applyNumberFormat="1" applyFont="1" applyFill="1" applyBorder="1" applyAlignment="1" applyProtection="1">
      <alignment horizontal="center" vertical="center"/>
      <protection locked="0"/>
    </xf>
    <xf numFmtId="0" fontId="9" fillId="2" borderId="29" xfId="3" applyFont="1" applyFill="1" applyBorder="1" applyAlignment="1" applyProtection="1">
      <alignment horizontal="center" vertical="center"/>
      <protection locked="0"/>
    </xf>
    <xf numFmtId="0" fontId="9" fillId="2" borderId="28" xfId="3" applyFont="1" applyFill="1" applyBorder="1" applyAlignment="1" applyProtection="1">
      <alignment horizontal="center" vertical="center"/>
      <protection locked="0"/>
    </xf>
    <xf numFmtId="0" fontId="9" fillId="2" borderId="21" xfId="3" applyFont="1" applyFill="1" applyBorder="1" applyAlignment="1" applyProtection="1">
      <alignment horizontal="center" vertical="center"/>
      <protection locked="0"/>
    </xf>
    <xf numFmtId="0" fontId="9" fillId="2" borderId="28" xfId="1" applyNumberFormat="1" applyFont="1" applyFill="1" applyBorder="1" applyAlignment="1" applyProtection="1">
      <alignment horizontal="center" vertical="center"/>
      <protection locked="0"/>
    </xf>
    <xf numFmtId="0" fontId="9" fillId="2" borderId="27" xfId="3" applyFont="1" applyFill="1" applyBorder="1" applyAlignment="1" applyProtection="1">
      <alignment horizontal="center" vertical="center"/>
      <protection locked="0"/>
    </xf>
    <xf numFmtId="0" fontId="9" fillId="2" borderId="10" xfId="3" applyFont="1" applyFill="1" applyBorder="1" applyAlignment="1" applyProtection="1">
      <alignment horizontal="center" vertical="center"/>
      <protection locked="0"/>
    </xf>
    <xf numFmtId="0" fontId="9" fillId="2" borderId="29" xfId="1" applyNumberFormat="1" applyFont="1" applyFill="1" applyBorder="1" applyAlignment="1" applyProtection="1">
      <alignment horizontal="center" vertical="center"/>
      <protection locked="0"/>
    </xf>
    <xf numFmtId="0" fontId="9" fillId="2" borderId="21" xfId="1" applyNumberFormat="1" applyFont="1" applyFill="1" applyBorder="1" applyAlignment="1" applyProtection="1">
      <alignment horizontal="center" vertical="center"/>
      <protection locked="0"/>
    </xf>
    <xf numFmtId="0" fontId="9" fillId="2" borderId="27" xfId="1" applyNumberFormat="1" applyFont="1" applyFill="1" applyBorder="1" applyAlignment="1" applyProtection="1">
      <alignment horizontal="center" vertical="center"/>
      <protection locked="0"/>
    </xf>
    <xf numFmtId="0" fontId="0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1" fillId="2" borderId="1" xfId="3" applyFont="1" applyFill="1" applyBorder="1" applyAlignment="1" applyProtection="1">
      <alignment shrinkToFit="1"/>
      <protection locked="0"/>
    </xf>
    <xf numFmtId="0" fontId="9" fillId="2" borderId="1" xfId="3" applyFont="1" applyFill="1" applyBorder="1" applyAlignment="1" applyProtection="1">
      <alignment shrinkToFit="1"/>
      <protection locked="0"/>
    </xf>
    <xf numFmtId="178" fontId="9" fillId="2" borderId="4" xfId="0" applyNumberFormat="1" applyFont="1" applyFill="1" applyBorder="1" applyAlignment="1" applyProtection="1">
      <alignment vertical="center" shrinkToFit="1"/>
      <protection locked="0"/>
    </xf>
    <xf numFmtId="178" fontId="9" fillId="2" borderId="8" xfId="0" applyNumberFormat="1" applyFont="1" applyFill="1" applyBorder="1" applyAlignment="1" applyProtection="1">
      <alignment vertical="center" shrinkToFit="1"/>
      <protection locked="0"/>
    </xf>
    <xf numFmtId="0" fontId="9" fillId="2" borderId="6" xfId="3" applyFont="1" applyFill="1" applyBorder="1" applyAlignment="1" applyProtection="1">
      <alignment horizontal="right" vertical="center"/>
      <protection locked="0"/>
    </xf>
    <xf numFmtId="14" fontId="4" fillId="0" borderId="0" xfId="3" applyNumberFormat="1" applyFont="1" applyAlignment="1">
      <alignment vertical="center"/>
    </xf>
    <xf numFmtId="0" fontId="7" fillId="0" borderId="2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58" fontId="8" fillId="2" borderId="23" xfId="3" applyNumberFormat="1" applyFont="1" applyFill="1" applyBorder="1" applyAlignment="1" applyProtection="1">
      <alignment horizontal="center" vertical="center"/>
      <protection locked="0"/>
    </xf>
    <xf numFmtId="58" fontId="8" fillId="2" borderId="3" xfId="3" applyNumberFormat="1" applyFont="1" applyFill="1" applyBorder="1" applyAlignment="1" applyProtection="1">
      <alignment horizontal="center" vertical="center"/>
      <protection locked="0"/>
    </xf>
    <xf numFmtId="58" fontId="8" fillId="2" borderId="14" xfId="3" applyNumberFormat="1" applyFont="1" applyFill="1" applyBorder="1" applyAlignment="1" applyProtection="1">
      <alignment horizontal="center" vertical="center"/>
      <protection locked="0"/>
    </xf>
    <xf numFmtId="3" fontId="9" fillId="3" borderId="23" xfId="2" applyNumberFormat="1" applyFont="1" applyFill="1" applyBorder="1" applyAlignment="1">
      <alignment horizontal="center" vertical="center" shrinkToFit="1"/>
    </xf>
    <xf numFmtId="3" fontId="9" fillId="3" borderId="14" xfId="2" applyNumberFormat="1" applyFont="1" applyFill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horizontal="left" vertical="center" indent="2"/>
    </xf>
    <xf numFmtId="176" fontId="9" fillId="0" borderId="3" xfId="0" applyNumberFormat="1" applyFont="1" applyBorder="1" applyAlignment="1">
      <alignment horizontal="left" vertical="center" indent="2"/>
    </xf>
    <xf numFmtId="176" fontId="9" fillId="0" borderId="14" xfId="0" applyNumberFormat="1" applyFont="1" applyBorder="1" applyAlignment="1">
      <alignment horizontal="left" vertical="center" indent="2"/>
    </xf>
    <xf numFmtId="176" fontId="9" fillId="0" borderId="44" xfId="0" applyNumberFormat="1" applyFont="1" applyBorder="1" applyAlignment="1">
      <alignment horizontal="left" vertical="center" indent="2"/>
    </xf>
    <xf numFmtId="176" fontId="9" fillId="0" borderId="45" xfId="0" applyNumberFormat="1" applyFont="1" applyBorder="1" applyAlignment="1">
      <alignment horizontal="left" vertical="center" indent="2"/>
    </xf>
    <xf numFmtId="176" fontId="9" fillId="0" borderId="29" xfId="0" applyNumberFormat="1" applyFont="1" applyBorder="1" applyAlignment="1">
      <alignment horizontal="left" vertical="center" indent="2"/>
    </xf>
    <xf numFmtId="176" fontId="9" fillId="0" borderId="27" xfId="0" applyNumberFormat="1" applyFont="1" applyBorder="1" applyAlignment="1">
      <alignment horizontal="left" vertical="center" indent="2"/>
    </xf>
    <xf numFmtId="0" fontId="9" fillId="0" borderId="39" xfId="4" applyFont="1" applyBorder="1" applyAlignment="1">
      <alignment horizontal="center" vertical="center" textRotation="255" shrinkToFit="1"/>
    </xf>
    <xf numFmtId="0" fontId="9" fillId="0" borderId="40" xfId="4" applyFont="1" applyBorder="1" applyAlignment="1">
      <alignment horizontal="center" vertical="center" textRotation="255" shrinkToFit="1"/>
    </xf>
    <xf numFmtId="0" fontId="9" fillId="0" borderId="41" xfId="4" applyFont="1" applyBorder="1" applyAlignment="1">
      <alignment horizontal="center" vertical="center" textRotation="255" shrinkToFit="1"/>
    </xf>
    <xf numFmtId="0" fontId="9" fillId="0" borderId="42" xfId="4" applyFont="1" applyBorder="1" applyAlignment="1">
      <alignment horizontal="center" vertical="center" textRotation="255" shrinkToFit="1"/>
    </xf>
    <xf numFmtId="176" fontId="9" fillId="0" borderId="29" xfId="0" applyNumberFormat="1" applyFont="1" applyBorder="1" applyAlignment="1">
      <alignment horizontal="left" vertical="center" indent="2" shrinkToFit="1"/>
    </xf>
    <xf numFmtId="176" fontId="9" fillId="0" borderId="27" xfId="0" applyNumberFormat="1" applyFont="1" applyBorder="1" applyAlignment="1">
      <alignment horizontal="left" vertical="center" indent="2" shrinkToFit="1"/>
    </xf>
    <xf numFmtId="3" fontId="9" fillId="0" borderId="4" xfId="2" applyNumberFormat="1" applyFont="1" applyFill="1" applyBorder="1" applyAlignment="1">
      <alignment horizontal="center" vertical="center" shrinkToFit="1"/>
    </xf>
    <xf numFmtId="3" fontId="9" fillId="0" borderId="8" xfId="2" applyNumberFormat="1" applyFont="1" applyFill="1" applyBorder="1" applyAlignment="1">
      <alignment horizontal="center" vertical="center" shrinkToFit="1"/>
    </xf>
    <xf numFmtId="0" fontId="9" fillId="3" borderId="23" xfId="4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/>
    </xf>
    <xf numFmtId="0" fontId="9" fillId="3" borderId="33" xfId="4" applyFont="1" applyFill="1" applyBorder="1" applyAlignment="1">
      <alignment horizontal="center" vertical="center"/>
    </xf>
    <xf numFmtId="0" fontId="9" fillId="0" borderId="23" xfId="4" applyFont="1" applyBorder="1" applyAlignment="1">
      <alignment horizontal="center" vertical="center" wrapText="1" shrinkToFit="1"/>
    </xf>
    <xf numFmtId="0" fontId="9" fillId="0" borderId="14" xfId="4" applyFont="1" applyBorder="1" applyAlignment="1">
      <alignment horizontal="center" vertical="center" wrapText="1" shrinkToFit="1"/>
    </xf>
    <xf numFmtId="3" fontId="9" fillId="3" borderId="2" xfId="2" applyNumberFormat="1" applyFont="1" applyFill="1" applyBorder="1" applyAlignment="1">
      <alignment horizontal="right" vertical="center" shrinkToFit="1"/>
    </xf>
    <xf numFmtId="3" fontId="9" fillId="3" borderId="4" xfId="2" applyNumberFormat="1" applyFont="1" applyFill="1" applyBorder="1" applyAlignment="1">
      <alignment horizontal="right" vertical="center" shrinkToFit="1"/>
    </xf>
    <xf numFmtId="3" fontId="9" fillId="0" borderId="6" xfId="2" applyNumberFormat="1" applyFont="1" applyFill="1" applyBorder="1" applyAlignment="1">
      <alignment horizontal="right" vertical="center" shrinkToFit="1"/>
    </xf>
    <xf numFmtId="3" fontId="9" fillId="3" borderId="6" xfId="2" applyNumberFormat="1" applyFont="1" applyFill="1" applyBorder="1" applyAlignment="1">
      <alignment horizontal="right" vertical="center" shrinkToFit="1"/>
    </xf>
    <xf numFmtId="0" fontId="9" fillId="3" borderId="41" xfId="4" applyFont="1" applyFill="1" applyBorder="1" applyAlignment="1">
      <alignment horizontal="center" vertical="top" textRotation="255" shrinkToFit="1"/>
    </xf>
    <xf numFmtId="0" fontId="9" fillId="3" borderId="43" xfId="4" applyFont="1" applyFill="1" applyBorder="1" applyAlignment="1">
      <alignment horizontal="center" vertical="top" textRotation="255" shrinkToFit="1"/>
    </xf>
    <xf numFmtId="0" fontId="9" fillId="3" borderId="42" xfId="4" applyFont="1" applyFill="1" applyBorder="1" applyAlignment="1">
      <alignment horizontal="center" vertical="top" textRotation="255" shrinkToFit="1"/>
    </xf>
    <xf numFmtId="0" fontId="9" fillId="3" borderId="15" xfId="4" applyFont="1" applyFill="1" applyBorder="1" applyAlignment="1">
      <alignment horizontal="center" vertical="top" textRotation="255" wrapText="1" shrinkToFit="1"/>
    </xf>
    <xf numFmtId="0" fontId="9" fillId="3" borderId="7" xfId="0" applyFont="1" applyFill="1" applyBorder="1" applyAlignment="1">
      <alignment horizontal="center" vertical="top" textRotation="255" wrapText="1" shrinkToFit="1"/>
    </xf>
    <xf numFmtId="0" fontId="9" fillId="3" borderId="32" xfId="0" applyFont="1" applyFill="1" applyBorder="1" applyAlignment="1">
      <alignment horizontal="center" vertical="top" textRotation="255" wrapText="1" shrinkToFit="1"/>
    </xf>
    <xf numFmtId="3" fontId="9" fillId="0" borderId="7" xfId="2" applyNumberFormat="1" applyFont="1" applyFill="1" applyBorder="1" applyAlignment="1">
      <alignment horizontal="center" vertical="center" shrinkToFit="1"/>
    </xf>
    <xf numFmtId="3" fontId="9" fillId="0" borderId="7" xfId="2" applyNumberFormat="1" applyFont="1" applyFill="1" applyBorder="1" applyAlignment="1">
      <alignment horizontal="right" vertical="center" shrinkToFit="1"/>
    </xf>
    <xf numFmtId="3" fontId="9" fillId="3" borderId="3" xfId="2" applyNumberFormat="1" applyFont="1" applyFill="1" applyBorder="1" applyAlignment="1">
      <alignment horizontal="center" vertical="center" shrinkToFit="1"/>
    </xf>
    <xf numFmtId="0" fontId="9" fillId="3" borderId="33" xfId="4" applyFont="1" applyFill="1" applyBorder="1" applyAlignment="1">
      <alignment horizontal="center" vertical="top" textRotation="255" shrinkToFit="1"/>
    </xf>
    <xf numFmtId="0" fontId="9" fillId="3" borderId="35" xfId="4" applyFont="1" applyFill="1" applyBorder="1" applyAlignment="1">
      <alignment horizontal="center" vertical="top" textRotation="255" shrinkToFit="1"/>
    </xf>
    <xf numFmtId="0" fontId="9" fillId="3" borderId="37" xfId="4" applyFont="1" applyFill="1" applyBorder="1" applyAlignment="1">
      <alignment horizontal="center" vertical="top" textRotation="255" shrinkToFit="1"/>
    </xf>
    <xf numFmtId="3" fontId="9" fillId="0" borderId="5" xfId="2" applyNumberFormat="1" applyFont="1" applyFill="1" applyBorder="1" applyAlignment="1">
      <alignment horizontal="right" vertical="center" shrinkToFit="1"/>
    </xf>
    <xf numFmtId="3" fontId="9" fillId="3" borderId="15" xfId="2" applyNumberFormat="1" applyFont="1" applyFill="1" applyBorder="1" applyAlignment="1">
      <alignment horizontal="right" vertical="center" shrinkToFit="1"/>
    </xf>
    <xf numFmtId="3" fontId="9" fillId="0" borderId="8" xfId="2" applyNumberFormat="1" applyFont="1" applyFill="1" applyBorder="1" applyAlignment="1">
      <alignment horizontal="right" vertical="center" shrinkToFit="1"/>
    </xf>
    <xf numFmtId="0" fontId="8" fillId="0" borderId="0" xfId="3" quotePrefix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6" fillId="0" borderId="0" xfId="3" applyFont="1" applyAlignment="1">
      <alignment horizontal="left" indent="2"/>
    </xf>
    <xf numFmtId="0" fontId="6" fillId="0" borderId="9" xfId="3" applyFont="1" applyBorder="1" applyAlignment="1" applyProtection="1">
      <alignment horizontal="right"/>
      <protection locked="0"/>
    </xf>
    <xf numFmtId="0" fontId="9" fillId="0" borderId="33" xfId="4" applyFont="1" applyBorder="1" applyAlignment="1">
      <alignment horizontal="center" vertical="center" shrinkToFit="1"/>
    </xf>
    <xf numFmtId="0" fontId="9" fillId="0" borderId="9" xfId="4" applyFont="1" applyBorder="1" applyAlignment="1">
      <alignment horizontal="center" vertical="center" shrinkToFit="1"/>
    </xf>
    <xf numFmtId="0" fontId="9" fillId="0" borderId="34" xfId="4" applyFont="1" applyBorder="1" applyAlignment="1">
      <alignment horizontal="center" vertical="center" shrinkToFit="1"/>
    </xf>
    <xf numFmtId="0" fontId="9" fillId="0" borderId="35" xfId="4" applyFont="1" applyBorder="1" applyAlignment="1">
      <alignment horizontal="center" vertical="center" shrinkToFit="1"/>
    </xf>
    <xf numFmtId="0" fontId="9" fillId="0" borderId="0" xfId="4" applyFont="1" applyAlignment="1">
      <alignment horizontal="center" vertical="center" shrinkToFit="1"/>
    </xf>
    <xf numFmtId="0" fontId="9" fillId="0" borderId="36" xfId="4" applyFont="1" applyBorder="1" applyAlignment="1">
      <alignment horizontal="center" vertical="center" shrinkToFit="1"/>
    </xf>
    <xf numFmtId="0" fontId="9" fillId="0" borderId="37" xfId="4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 shrinkToFit="1"/>
    </xf>
    <xf numFmtId="0" fontId="9" fillId="0" borderId="38" xfId="4" applyFont="1" applyBorder="1" applyAlignment="1">
      <alignment horizontal="center" vertical="center" shrinkToFit="1"/>
    </xf>
    <xf numFmtId="0" fontId="9" fillId="2" borderId="1" xfId="3" applyFont="1" applyFill="1" applyBorder="1" applyAlignment="1" applyProtection="1">
      <alignment horizontal="center"/>
      <protection locked="0"/>
    </xf>
    <xf numFmtId="0" fontId="9" fillId="0" borderId="15" xfId="4" applyFont="1" applyBorder="1" applyAlignment="1">
      <alignment horizontal="center" vertical="top" textRotation="255" wrapText="1" shrinkToFit="1"/>
    </xf>
    <xf numFmtId="0" fontId="9" fillId="0" borderId="7" xfId="4" applyFont="1" applyBorder="1" applyAlignment="1">
      <alignment horizontal="center" vertical="top" textRotation="255" wrapText="1" shrinkToFit="1"/>
    </xf>
    <xf numFmtId="0" fontId="9" fillId="0" borderId="32" xfId="4" applyFont="1" applyBorder="1" applyAlignment="1">
      <alignment horizontal="center" vertical="top" textRotation="255" wrapText="1" shrinkToFit="1"/>
    </xf>
    <xf numFmtId="0" fontId="9" fillId="2" borderId="1" xfId="3" applyFont="1" applyFill="1" applyBorder="1" applyAlignment="1" applyProtection="1">
      <alignment horizontal="center" shrinkToFit="1"/>
      <protection locked="0"/>
    </xf>
    <xf numFmtId="177" fontId="5" fillId="2" borderId="0" xfId="3" applyNumberFormat="1" applyFont="1" applyFill="1" applyAlignment="1" applyProtection="1">
      <alignment horizontal="center" vertical="center"/>
      <protection locked="0"/>
    </xf>
    <xf numFmtId="0" fontId="12" fillId="0" borderId="23" xfId="4" applyFont="1" applyBorder="1" applyAlignment="1">
      <alignment horizontal="center" vertical="center"/>
    </xf>
    <xf numFmtId="0" fontId="12" fillId="0" borderId="3" xfId="4" applyFont="1" applyBorder="1" applyAlignment="1">
      <alignment horizontal="center" vertical="center"/>
    </xf>
    <xf numFmtId="0" fontId="12" fillId="0" borderId="14" xfId="4" applyFont="1" applyBorder="1" applyAlignment="1">
      <alignment horizontal="center" vertical="center"/>
    </xf>
    <xf numFmtId="176" fontId="9" fillId="3" borderId="23" xfId="0" applyNumberFormat="1" applyFont="1" applyFill="1" applyBorder="1" applyAlignment="1">
      <alignment horizontal="center" vertical="center" shrinkToFit="1"/>
    </xf>
    <xf numFmtId="176" fontId="9" fillId="3" borderId="3" xfId="0" applyNumberFormat="1" applyFont="1" applyFill="1" applyBorder="1" applyAlignment="1">
      <alignment horizontal="center" vertical="center" shrinkToFit="1"/>
    </xf>
    <xf numFmtId="176" fontId="9" fillId="3" borderId="14" xfId="0" applyNumberFormat="1" applyFont="1" applyFill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left" vertical="center" indent="2" shrinkToFit="1"/>
    </xf>
    <xf numFmtId="176" fontId="9" fillId="0" borderId="31" xfId="0" applyNumberFormat="1" applyFont="1" applyBorder="1" applyAlignment="1">
      <alignment horizontal="left" vertical="center" indent="2" shrinkToFit="1"/>
    </xf>
    <xf numFmtId="3" fontId="9" fillId="3" borderId="8" xfId="2" applyNumberFormat="1" applyFont="1" applyFill="1" applyBorder="1" applyAlignment="1">
      <alignment horizontal="right" vertical="center" shrinkToFit="1"/>
    </xf>
    <xf numFmtId="176" fontId="9" fillId="0" borderId="15" xfId="0" applyNumberFormat="1" applyFont="1" applyBorder="1" applyAlignment="1">
      <alignment horizontal="center" vertical="center" textRotation="255" shrinkToFit="1"/>
    </xf>
    <xf numFmtId="176" fontId="9" fillId="0" borderId="7" xfId="0" applyNumberFormat="1" applyFont="1" applyBorder="1" applyAlignment="1">
      <alignment horizontal="center" vertical="center" textRotation="255" shrinkToFit="1"/>
    </xf>
    <xf numFmtId="176" fontId="9" fillId="0" borderId="32" xfId="0" applyNumberFormat="1" applyFont="1" applyBorder="1" applyAlignment="1">
      <alignment horizontal="center" vertical="center" textRotation="255" shrinkToFit="1"/>
    </xf>
    <xf numFmtId="0" fontId="13" fillId="0" borderId="0" xfId="3" quotePrefix="1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9" fillId="2" borderId="3" xfId="3" applyFont="1" applyFill="1" applyBorder="1" applyAlignment="1" applyProtection="1">
      <alignment horizontal="center"/>
      <protection locked="0"/>
    </xf>
  </cellXfs>
  <cellStyles count="5">
    <cellStyle name="桁区切り" xfId="1" builtinId="6"/>
    <cellStyle name="通貨" xfId="2" builtinId="7"/>
    <cellStyle name="標準" xfId="0" builtinId="0"/>
    <cellStyle name="標準_団登録料計算様式(22年度用)" xfId="3" xr:uid="{00000000-0005-0000-0000-000003000000}"/>
    <cellStyle name="標準_団登録料計算様式(22年度用)_H22.3.22西宮地区登録料集計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03984" name="Line 1">
          <a:extLst>
            <a:ext uri="{FF2B5EF4-FFF2-40B4-BE49-F238E27FC236}">
              <a16:creationId xmlns:a16="http://schemas.microsoft.com/office/drawing/2014/main" id="{890F098A-1C4B-F8A8-43C4-70F030B158C2}"/>
            </a:ext>
          </a:extLst>
        </xdr:cNvPr>
        <xdr:cNvSpPr>
          <a:spLocks noChangeShapeType="1"/>
        </xdr:cNvSpPr>
      </xdr:nvSpPr>
      <xdr:spPr bwMode="auto">
        <a:xfrm flipH="1">
          <a:off x="5429250" y="59912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18</xdr:row>
      <xdr:rowOff>0</xdr:rowOff>
    </xdr:to>
    <xdr:sp macro="" textlink="">
      <xdr:nvSpPr>
        <xdr:cNvPr id="103985" name="Line 2">
          <a:extLst>
            <a:ext uri="{FF2B5EF4-FFF2-40B4-BE49-F238E27FC236}">
              <a16:creationId xmlns:a16="http://schemas.microsoft.com/office/drawing/2014/main" id="{ABED0950-0F3D-1BCC-0C25-A062A93DA063}"/>
            </a:ext>
          </a:extLst>
        </xdr:cNvPr>
        <xdr:cNvSpPr>
          <a:spLocks noChangeShapeType="1"/>
        </xdr:cNvSpPr>
      </xdr:nvSpPr>
      <xdr:spPr bwMode="auto">
        <a:xfrm flipH="1">
          <a:off x="5838825" y="64008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285750</xdr:rowOff>
    </xdr:to>
    <xdr:sp macro="" textlink="">
      <xdr:nvSpPr>
        <xdr:cNvPr id="103986" name="Line 3">
          <a:extLst>
            <a:ext uri="{FF2B5EF4-FFF2-40B4-BE49-F238E27FC236}">
              <a16:creationId xmlns:a16="http://schemas.microsoft.com/office/drawing/2014/main" id="{FC96E8D0-409D-80AB-3E93-082FE3955961}"/>
            </a:ext>
          </a:extLst>
        </xdr:cNvPr>
        <xdr:cNvSpPr>
          <a:spLocks noChangeShapeType="1"/>
        </xdr:cNvSpPr>
      </xdr:nvSpPr>
      <xdr:spPr bwMode="auto">
        <a:xfrm flipH="1">
          <a:off x="8181975" y="1552575"/>
          <a:ext cx="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3987" name="Line 5">
          <a:extLst>
            <a:ext uri="{FF2B5EF4-FFF2-40B4-BE49-F238E27FC236}">
              <a16:creationId xmlns:a16="http://schemas.microsoft.com/office/drawing/2014/main" id="{5705DEE2-ED7B-24C3-5796-E2DB5D29030F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3988" name="Line 6">
          <a:extLst>
            <a:ext uri="{FF2B5EF4-FFF2-40B4-BE49-F238E27FC236}">
              <a16:creationId xmlns:a16="http://schemas.microsoft.com/office/drawing/2014/main" id="{1024ADEA-CC9E-533E-C8C4-A125B7D0000D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3989" name="Line 7">
          <a:extLst>
            <a:ext uri="{FF2B5EF4-FFF2-40B4-BE49-F238E27FC236}">
              <a16:creationId xmlns:a16="http://schemas.microsoft.com/office/drawing/2014/main" id="{2DBBA9A6-E798-0F48-4EEA-9F2F7566AB5B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3990" name="Line 8">
          <a:extLst>
            <a:ext uri="{FF2B5EF4-FFF2-40B4-BE49-F238E27FC236}">
              <a16:creationId xmlns:a16="http://schemas.microsoft.com/office/drawing/2014/main" id="{672E825C-B813-FFEE-7954-66B21ED330E0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3991" name="Line 9">
          <a:extLst>
            <a:ext uri="{FF2B5EF4-FFF2-40B4-BE49-F238E27FC236}">
              <a16:creationId xmlns:a16="http://schemas.microsoft.com/office/drawing/2014/main" id="{FD7CA17A-8571-7761-1AEE-FB605F6DE58F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3992" name="Line 10">
          <a:extLst>
            <a:ext uri="{FF2B5EF4-FFF2-40B4-BE49-F238E27FC236}">
              <a16:creationId xmlns:a16="http://schemas.microsoft.com/office/drawing/2014/main" id="{42AF4344-C40B-CC66-D88D-71B8FACC0538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3993" name="Line 11">
          <a:extLst>
            <a:ext uri="{FF2B5EF4-FFF2-40B4-BE49-F238E27FC236}">
              <a16:creationId xmlns:a16="http://schemas.microsoft.com/office/drawing/2014/main" id="{E9236F12-7229-0723-8D65-87D73EB89279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3994" name="Line 12">
          <a:extLst>
            <a:ext uri="{FF2B5EF4-FFF2-40B4-BE49-F238E27FC236}">
              <a16:creationId xmlns:a16="http://schemas.microsoft.com/office/drawing/2014/main" id="{B2D011A2-7786-C4E0-B5D3-68B8AEA88E73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3995" name="Line 13">
          <a:extLst>
            <a:ext uri="{FF2B5EF4-FFF2-40B4-BE49-F238E27FC236}">
              <a16:creationId xmlns:a16="http://schemas.microsoft.com/office/drawing/2014/main" id="{84B0604C-1780-96E7-2370-8B1C77D14358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3996" name="Line 14">
          <a:extLst>
            <a:ext uri="{FF2B5EF4-FFF2-40B4-BE49-F238E27FC236}">
              <a16:creationId xmlns:a16="http://schemas.microsoft.com/office/drawing/2014/main" id="{7E183382-3C55-F734-E182-ED41D05E86F8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3997" name="Line 15">
          <a:extLst>
            <a:ext uri="{FF2B5EF4-FFF2-40B4-BE49-F238E27FC236}">
              <a16:creationId xmlns:a16="http://schemas.microsoft.com/office/drawing/2014/main" id="{7463AD18-5AFB-C1D0-9D36-61908C2D26E5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3998" name="Line 16">
          <a:extLst>
            <a:ext uri="{FF2B5EF4-FFF2-40B4-BE49-F238E27FC236}">
              <a16:creationId xmlns:a16="http://schemas.microsoft.com/office/drawing/2014/main" id="{F9ED9E41-B07C-8A33-3E5B-28FAAC7400B5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3999" name="Line 18">
          <a:extLst>
            <a:ext uri="{FF2B5EF4-FFF2-40B4-BE49-F238E27FC236}">
              <a16:creationId xmlns:a16="http://schemas.microsoft.com/office/drawing/2014/main" id="{D37821D0-15B1-3751-FB52-C2984632D2A6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4000" name="Line 19">
          <a:extLst>
            <a:ext uri="{FF2B5EF4-FFF2-40B4-BE49-F238E27FC236}">
              <a16:creationId xmlns:a16="http://schemas.microsoft.com/office/drawing/2014/main" id="{3A209931-168F-2D06-4678-4821975FF001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01" name="Line 20">
          <a:extLst>
            <a:ext uri="{FF2B5EF4-FFF2-40B4-BE49-F238E27FC236}">
              <a16:creationId xmlns:a16="http://schemas.microsoft.com/office/drawing/2014/main" id="{FBFADB18-1701-16CB-174C-91835142FFC7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4002" name="Line 21">
          <a:extLst>
            <a:ext uri="{FF2B5EF4-FFF2-40B4-BE49-F238E27FC236}">
              <a16:creationId xmlns:a16="http://schemas.microsoft.com/office/drawing/2014/main" id="{BB3374B3-2E6C-FFD8-442F-C773D01E4A22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4003" name="Line 22">
          <a:extLst>
            <a:ext uri="{FF2B5EF4-FFF2-40B4-BE49-F238E27FC236}">
              <a16:creationId xmlns:a16="http://schemas.microsoft.com/office/drawing/2014/main" id="{0F4EF083-2AD1-6FA4-B27C-FBD0AA489B46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04" name="Line 23">
          <a:extLst>
            <a:ext uri="{FF2B5EF4-FFF2-40B4-BE49-F238E27FC236}">
              <a16:creationId xmlns:a16="http://schemas.microsoft.com/office/drawing/2014/main" id="{FE215BB0-40A8-333F-064A-843427EB565B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4005" name="Line 24">
          <a:extLst>
            <a:ext uri="{FF2B5EF4-FFF2-40B4-BE49-F238E27FC236}">
              <a16:creationId xmlns:a16="http://schemas.microsoft.com/office/drawing/2014/main" id="{7D084D64-E828-9986-94D4-2FC6796388D8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4006" name="Line 25">
          <a:extLst>
            <a:ext uri="{FF2B5EF4-FFF2-40B4-BE49-F238E27FC236}">
              <a16:creationId xmlns:a16="http://schemas.microsoft.com/office/drawing/2014/main" id="{8ABF2343-A464-ACB7-AC90-76555C4A07BA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07" name="Line 26">
          <a:extLst>
            <a:ext uri="{FF2B5EF4-FFF2-40B4-BE49-F238E27FC236}">
              <a16:creationId xmlns:a16="http://schemas.microsoft.com/office/drawing/2014/main" id="{1D84A095-06CC-33FB-78D2-E55719117231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4008" name="Line 27">
          <a:extLst>
            <a:ext uri="{FF2B5EF4-FFF2-40B4-BE49-F238E27FC236}">
              <a16:creationId xmlns:a16="http://schemas.microsoft.com/office/drawing/2014/main" id="{45D3E0D3-6D9F-7708-CA6F-F16BDA64D086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4009" name="Line 28">
          <a:extLst>
            <a:ext uri="{FF2B5EF4-FFF2-40B4-BE49-F238E27FC236}">
              <a16:creationId xmlns:a16="http://schemas.microsoft.com/office/drawing/2014/main" id="{0BECC1E0-4C8F-A8FD-C4D6-FA1BECA86D92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4010" name="Line 29">
          <a:extLst>
            <a:ext uri="{FF2B5EF4-FFF2-40B4-BE49-F238E27FC236}">
              <a16:creationId xmlns:a16="http://schemas.microsoft.com/office/drawing/2014/main" id="{8026E890-E3D2-1C2D-F342-AF79BB932BA0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 macro="" textlink="">
      <xdr:nvSpPr>
        <xdr:cNvPr id="104011" name="Line 30">
          <a:extLst>
            <a:ext uri="{FF2B5EF4-FFF2-40B4-BE49-F238E27FC236}">
              <a16:creationId xmlns:a16="http://schemas.microsoft.com/office/drawing/2014/main" id="{C2D87FDE-7EA9-A122-58AF-7E9F82CDFA34}"/>
            </a:ext>
          </a:extLst>
        </xdr:cNvPr>
        <xdr:cNvSpPr>
          <a:spLocks noChangeShapeType="1"/>
        </xdr:cNvSpPr>
      </xdr:nvSpPr>
      <xdr:spPr bwMode="auto">
        <a:xfrm flipH="1">
          <a:off x="8181975" y="1743075"/>
          <a:ext cx="0" cy="5429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12" name="Line 31">
          <a:extLst>
            <a:ext uri="{FF2B5EF4-FFF2-40B4-BE49-F238E27FC236}">
              <a16:creationId xmlns:a16="http://schemas.microsoft.com/office/drawing/2014/main" id="{6F11C749-F46E-2715-D8D0-5E9F107CD815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13" name="Line 32">
          <a:extLst>
            <a:ext uri="{FF2B5EF4-FFF2-40B4-BE49-F238E27FC236}">
              <a16:creationId xmlns:a16="http://schemas.microsoft.com/office/drawing/2014/main" id="{262123B9-2C46-452C-0B3E-253315E55F41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4014" name="Line 33">
          <a:extLst>
            <a:ext uri="{FF2B5EF4-FFF2-40B4-BE49-F238E27FC236}">
              <a16:creationId xmlns:a16="http://schemas.microsoft.com/office/drawing/2014/main" id="{75FF2719-B115-D02B-393D-780388BA9109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 macro="" textlink="">
      <xdr:nvSpPr>
        <xdr:cNvPr id="106531" name="Line 1">
          <a:extLst>
            <a:ext uri="{FF2B5EF4-FFF2-40B4-BE49-F238E27FC236}">
              <a16:creationId xmlns:a16="http://schemas.microsoft.com/office/drawing/2014/main" id="{EECAD8F8-D2DE-E3E3-494E-B48B771ECD66}"/>
            </a:ext>
          </a:extLst>
        </xdr:cNvPr>
        <xdr:cNvSpPr>
          <a:spLocks noChangeShapeType="1"/>
        </xdr:cNvSpPr>
      </xdr:nvSpPr>
      <xdr:spPr bwMode="auto">
        <a:xfrm flipH="1">
          <a:off x="5429250" y="59912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17</xdr:row>
      <xdr:rowOff>9525</xdr:rowOff>
    </xdr:from>
    <xdr:to>
      <xdr:col>12</xdr:col>
      <xdr:colOff>0</xdr:colOff>
      <xdr:row>18</xdr:row>
      <xdr:rowOff>0</xdr:rowOff>
    </xdr:to>
    <xdr:sp macro="" textlink="">
      <xdr:nvSpPr>
        <xdr:cNvPr id="106532" name="Line 2">
          <a:extLst>
            <a:ext uri="{FF2B5EF4-FFF2-40B4-BE49-F238E27FC236}">
              <a16:creationId xmlns:a16="http://schemas.microsoft.com/office/drawing/2014/main" id="{2BB807D2-7E47-6E4E-3661-EC4AA994DB94}"/>
            </a:ext>
          </a:extLst>
        </xdr:cNvPr>
        <xdr:cNvSpPr>
          <a:spLocks noChangeShapeType="1"/>
        </xdr:cNvSpPr>
      </xdr:nvSpPr>
      <xdr:spPr bwMode="auto">
        <a:xfrm flipH="1">
          <a:off x="5838825" y="64008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5</xdr:row>
      <xdr:rowOff>285750</xdr:rowOff>
    </xdr:to>
    <xdr:sp macro="" textlink="">
      <xdr:nvSpPr>
        <xdr:cNvPr id="106533" name="Line 3">
          <a:extLst>
            <a:ext uri="{FF2B5EF4-FFF2-40B4-BE49-F238E27FC236}">
              <a16:creationId xmlns:a16="http://schemas.microsoft.com/office/drawing/2014/main" id="{8836B822-2EDB-A58D-BF82-DCBA3B6CFECE}"/>
            </a:ext>
          </a:extLst>
        </xdr:cNvPr>
        <xdr:cNvSpPr>
          <a:spLocks noChangeShapeType="1"/>
        </xdr:cNvSpPr>
      </xdr:nvSpPr>
      <xdr:spPr bwMode="auto">
        <a:xfrm flipH="1">
          <a:off x="8181975" y="1552575"/>
          <a:ext cx="0" cy="4476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6534" name="Line 5">
          <a:extLst>
            <a:ext uri="{FF2B5EF4-FFF2-40B4-BE49-F238E27FC236}">
              <a16:creationId xmlns:a16="http://schemas.microsoft.com/office/drawing/2014/main" id="{573ADAB6-5B45-939C-257B-FC9B6411B26C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35" name="Line 6">
          <a:extLst>
            <a:ext uri="{FF2B5EF4-FFF2-40B4-BE49-F238E27FC236}">
              <a16:creationId xmlns:a16="http://schemas.microsoft.com/office/drawing/2014/main" id="{6B36B67C-3E97-C756-F760-4BD389C54DE1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6536" name="Line 7">
          <a:extLst>
            <a:ext uri="{FF2B5EF4-FFF2-40B4-BE49-F238E27FC236}">
              <a16:creationId xmlns:a16="http://schemas.microsoft.com/office/drawing/2014/main" id="{5F355344-E21C-FBB8-148E-F278ADDD7830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6537" name="Line 8">
          <a:extLst>
            <a:ext uri="{FF2B5EF4-FFF2-40B4-BE49-F238E27FC236}">
              <a16:creationId xmlns:a16="http://schemas.microsoft.com/office/drawing/2014/main" id="{EEA06CCA-B4C1-BC14-55B8-1B3A7F689236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38" name="Line 9">
          <a:extLst>
            <a:ext uri="{FF2B5EF4-FFF2-40B4-BE49-F238E27FC236}">
              <a16:creationId xmlns:a16="http://schemas.microsoft.com/office/drawing/2014/main" id="{1DBE2DFD-2048-B331-0F63-61F19A11712B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6539" name="Line 10">
          <a:extLst>
            <a:ext uri="{FF2B5EF4-FFF2-40B4-BE49-F238E27FC236}">
              <a16:creationId xmlns:a16="http://schemas.microsoft.com/office/drawing/2014/main" id="{C523C202-90D7-472A-B3F9-35E06BF5E626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6540" name="Line 11">
          <a:extLst>
            <a:ext uri="{FF2B5EF4-FFF2-40B4-BE49-F238E27FC236}">
              <a16:creationId xmlns:a16="http://schemas.microsoft.com/office/drawing/2014/main" id="{5E4CA0FE-51CA-7001-25AE-F8FFDF1E0AB6}"/>
            </a:ext>
          </a:extLst>
        </xdr:cNvPr>
        <xdr:cNvSpPr>
          <a:spLocks noChangeShapeType="1"/>
        </xdr:cNvSpPr>
      </xdr:nvSpPr>
      <xdr:spPr bwMode="auto">
        <a:xfrm flipH="1">
          <a:off x="624840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41" name="Line 12">
          <a:extLst>
            <a:ext uri="{FF2B5EF4-FFF2-40B4-BE49-F238E27FC236}">
              <a16:creationId xmlns:a16="http://schemas.microsoft.com/office/drawing/2014/main" id="{29405F71-60AD-6A7A-1CA6-61DD092E1B42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285750</xdr:rowOff>
    </xdr:to>
    <xdr:sp macro="" textlink="">
      <xdr:nvSpPr>
        <xdr:cNvPr id="106542" name="Line 13">
          <a:extLst>
            <a:ext uri="{FF2B5EF4-FFF2-40B4-BE49-F238E27FC236}">
              <a16:creationId xmlns:a16="http://schemas.microsoft.com/office/drawing/2014/main" id="{2A988936-FF02-7332-5CBE-C16754FC34B4}"/>
            </a:ext>
          </a:extLst>
        </xdr:cNvPr>
        <xdr:cNvSpPr>
          <a:spLocks noChangeShapeType="1"/>
        </xdr:cNvSpPr>
      </xdr:nvSpPr>
      <xdr:spPr bwMode="auto">
        <a:xfrm flipH="1">
          <a:off x="8181975" y="2009775"/>
          <a:ext cx="0" cy="771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6543" name="Line 14">
          <a:extLst>
            <a:ext uri="{FF2B5EF4-FFF2-40B4-BE49-F238E27FC236}">
              <a16:creationId xmlns:a16="http://schemas.microsoft.com/office/drawing/2014/main" id="{B68A484E-4347-57E8-A7DB-9FCA1E7F27E6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6544" name="Line 15">
          <a:extLst>
            <a:ext uri="{FF2B5EF4-FFF2-40B4-BE49-F238E27FC236}">
              <a16:creationId xmlns:a16="http://schemas.microsoft.com/office/drawing/2014/main" id="{1503B6CE-8D59-7009-864C-07969A62EA00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6545" name="Line 16">
          <a:extLst>
            <a:ext uri="{FF2B5EF4-FFF2-40B4-BE49-F238E27FC236}">
              <a16:creationId xmlns:a16="http://schemas.microsoft.com/office/drawing/2014/main" id="{BE05D91D-158F-D786-8510-AAAEF58021B2}"/>
            </a:ext>
          </a:extLst>
        </xdr:cNvPr>
        <xdr:cNvSpPr>
          <a:spLocks noChangeShapeType="1"/>
        </xdr:cNvSpPr>
      </xdr:nvSpPr>
      <xdr:spPr bwMode="auto">
        <a:xfrm flipH="1">
          <a:off x="5429250" y="679132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6546" name="Line 18">
          <a:extLst>
            <a:ext uri="{FF2B5EF4-FFF2-40B4-BE49-F238E27FC236}">
              <a16:creationId xmlns:a16="http://schemas.microsoft.com/office/drawing/2014/main" id="{5E796ED8-9410-40AA-0A39-40A289EC8005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47" name="Line 19">
          <a:extLst>
            <a:ext uri="{FF2B5EF4-FFF2-40B4-BE49-F238E27FC236}">
              <a16:creationId xmlns:a16="http://schemas.microsoft.com/office/drawing/2014/main" id="{49317FBE-3083-BCBE-25FC-09F1EBCB730C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48" name="Line 20">
          <a:extLst>
            <a:ext uri="{FF2B5EF4-FFF2-40B4-BE49-F238E27FC236}">
              <a16:creationId xmlns:a16="http://schemas.microsoft.com/office/drawing/2014/main" id="{00FFEAEB-A6D1-44B5-A64C-8DCF6C5F43BD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6549" name="Line 21">
          <a:extLst>
            <a:ext uri="{FF2B5EF4-FFF2-40B4-BE49-F238E27FC236}">
              <a16:creationId xmlns:a16="http://schemas.microsoft.com/office/drawing/2014/main" id="{CE0C3A4B-5807-9221-1ED5-7B170DF70CEC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50" name="Line 22">
          <a:extLst>
            <a:ext uri="{FF2B5EF4-FFF2-40B4-BE49-F238E27FC236}">
              <a16:creationId xmlns:a16="http://schemas.microsoft.com/office/drawing/2014/main" id="{F91C93EE-EB94-C6DA-ED9C-F4C38499F972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51" name="Line 23">
          <a:extLst>
            <a:ext uri="{FF2B5EF4-FFF2-40B4-BE49-F238E27FC236}">
              <a16:creationId xmlns:a16="http://schemas.microsoft.com/office/drawing/2014/main" id="{E3439AD1-D15A-DB0B-6D67-6F7D3BFD9ACE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 macro="" textlink="">
      <xdr:nvSpPr>
        <xdr:cNvPr id="106552" name="Line 24">
          <a:extLst>
            <a:ext uri="{FF2B5EF4-FFF2-40B4-BE49-F238E27FC236}">
              <a16:creationId xmlns:a16="http://schemas.microsoft.com/office/drawing/2014/main" id="{177F0939-9B7D-323E-9C67-82DED6D2211B}"/>
            </a:ext>
          </a:extLst>
        </xdr:cNvPr>
        <xdr:cNvSpPr>
          <a:spLocks noChangeShapeType="1"/>
        </xdr:cNvSpPr>
      </xdr:nvSpPr>
      <xdr:spPr bwMode="auto">
        <a:xfrm flipH="1">
          <a:off x="624840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9525</xdr:rowOff>
    </xdr:from>
    <xdr:to>
      <xdr:col>14</xdr:col>
      <xdr:colOff>0</xdr:colOff>
      <xdr:row>20</xdr:row>
      <xdr:rowOff>0</xdr:rowOff>
    </xdr:to>
    <xdr:sp macro="" textlink="">
      <xdr:nvSpPr>
        <xdr:cNvPr id="106553" name="Line 25">
          <a:extLst>
            <a:ext uri="{FF2B5EF4-FFF2-40B4-BE49-F238E27FC236}">
              <a16:creationId xmlns:a16="http://schemas.microsoft.com/office/drawing/2014/main" id="{FD57D324-67D0-909D-6086-451CBB6E96D8}"/>
            </a:ext>
          </a:extLst>
        </xdr:cNvPr>
        <xdr:cNvSpPr>
          <a:spLocks noChangeShapeType="1"/>
        </xdr:cNvSpPr>
      </xdr:nvSpPr>
      <xdr:spPr bwMode="auto">
        <a:xfrm flipH="1">
          <a:off x="6657975" y="7200900"/>
          <a:ext cx="0" cy="3905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54" name="Line 26">
          <a:extLst>
            <a:ext uri="{FF2B5EF4-FFF2-40B4-BE49-F238E27FC236}">
              <a16:creationId xmlns:a16="http://schemas.microsoft.com/office/drawing/2014/main" id="{2FED3809-C2B4-C606-E6D0-D95CCAE7055C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6555" name="Line 27">
          <a:extLst>
            <a:ext uri="{FF2B5EF4-FFF2-40B4-BE49-F238E27FC236}">
              <a16:creationId xmlns:a16="http://schemas.microsoft.com/office/drawing/2014/main" id="{AB2468BD-28CC-9D70-C7A6-7D6454E78144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6556" name="Line 28">
          <a:extLst>
            <a:ext uri="{FF2B5EF4-FFF2-40B4-BE49-F238E27FC236}">
              <a16:creationId xmlns:a16="http://schemas.microsoft.com/office/drawing/2014/main" id="{FFDD386F-88AB-20AF-7D4B-BC0480642B25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106557" name="Line 29">
          <a:extLst>
            <a:ext uri="{FF2B5EF4-FFF2-40B4-BE49-F238E27FC236}">
              <a16:creationId xmlns:a16="http://schemas.microsoft.com/office/drawing/2014/main" id="{8D18CCFB-77FA-399D-560B-46CF7A67E93D}"/>
            </a:ext>
          </a:extLst>
        </xdr:cNvPr>
        <xdr:cNvSpPr>
          <a:spLocks noChangeShapeType="1"/>
        </xdr:cNvSpPr>
      </xdr:nvSpPr>
      <xdr:spPr bwMode="auto">
        <a:xfrm flipH="1">
          <a:off x="5429250" y="7191375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6</xdr:row>
      <xdr:rowOff>285750</xdr:rowOff>
    </xdr:to>
    <xdr:sp macro="" textlink="">
      <xdr:nvSpPr>
        <xdr:cNvPr id="106558" name="Line 30">
          <a:extLst>
            <a:ext uri="{FF2B5EF4-FFF2-40B4-BE49-F238E27FC236}">
              <a16:creationId xmlns:a16="http://schemas.microsoft.com/office/drawing/2014/main" id="{E5F4B51D-9766-562D-08A6-8FCA4BECCE4C}"/>
            </a:ext>
          </a:extLst>
        </xdr:cNvPr>
        <xdr:cNvSpPr>
          <a:spLocks noChangeShapeType="1"/>
        </xdr:cNvSpPr>
      </xdr:nvSpPr>
      <xdr:spPr bwMode="auto">
        <a:xfrm flipH="1">
          <a:off x="8181975" y="1743075"/>
          <a:ext cx="0" cy="5429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59" name="Line 31">
          <a:extLst>
            <a:ext uri="{FF2B5EF4-FFF2-40B4-BE49-F238E27FC236}">
              <a16:creationId xmlns:a16="http://schemas.microsoft.com/office/drawing/2014/main" id="{23B639AA-9452-AA3E-3EA2-7B87B2289E9B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60" name="Line 32">
          <a:extLst>
            <a:ext uri="{FF2B5EF4-FFF2-40B4-BE49-F238E27FC236}">
              <a16:creationId xmlns:a16="http://schemas.microsoft.com/office/drawing/2014/main" id="{77CE7835-0632-A635-F3E5-606D4ED43F48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9525</xdr:rowOff>
    </xdr:from>
    <xdr:to>
      <xdr:col>17</xdr:col>
      <xdr:colOff>0</xdr:colOff>
      <xdr:row>8</xdr:row>
      <xdr:rowOff>285750</xdr:rowOff>
    </xdr:to>
    <xdr:sp macro="" textlink="">
      <xdr:nvSpPr>
        <xdr:cNvPr id="106561" name="Line 33">
          <a:extLst>
            <a:ext uri="{FF2B5EF4-FFF2-40B4-BE49-F238E27FC236}">
              <a16:creationId xmlns:a16="http://schemas.microsoft.com/office/drawing/2014/main" id="{8B3740DB-15BC-4EE7-93EA-E21D8ED68C8D}"/>
            </a:ext>
          </a:extLst>
        </xdr:cNvPr>
        <xdr:cNvSpPr>
          <a:spLocks noChangeShapeType="1"/>
        </xdr:cNvSpPr>
      </xdr:nvSpPr>
      <xdr:spPr bwMode="auto">
        <a:xfrm flipH="1">
          <a:off x="8181975" y="2505075"/>
          <a:ext cx="0" cy="571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showGridLines="0" showZeros="0" zoomScale="75" zoomScaleNormal="100" workbookViewId="0">
      <selection activeCell="A3" sqref="A3"/>
    </sheetView>
  </sheetViews>
  <sheetFormatPr defaultRowHeight="13.5" x14ac:dyDescent="0.15"/>
  <cols>
    <col min="1" max="1" width="6.5" style="2" customWidth="1"/>
    <col min="2" max="2" width="11.5" style="2" customWidth="1"/>
    <col min="3" max="3" width="7.75" style="2" customWidth="1"/>
    <col min="4" max="4" width="7.875" style="2" customWidth="1"/>
    <col min="5" max="16" width="5.375" style="2" customWidth="1"/>
    <col min="17" max="17" width="9.25" style="2" customWidth="1"/>
    <col min="18" max="18" width="2.125" style="2" customWidth="1"/>
    <col min="19" max="16384" width="9" style="2"/>
  </cols>
  <sheetData>
    <row r="1" spans="1:24" s="1" customFormat="1" ht="25.5" customHeight="1" x14ac:dyDescent="0.15">
      <c r="A1" s="113" t="s">
        <v>8</v>
      </c>
      <c r="B1" s="114"/>
      <c r="C1" s="115"/>
      <c r="D1" s="116" t="s">
        <v>63</v>
      </c>
      <c r="E1" s="117"/>
      <c r="F1" s="117"/>
      <c r="G1" s="118"/>
      <c r="H1" s="3"/>
      <c r="I1" s="160"/>
      <c r="J1" s="161"/>
      <c r="K1" s="161"/>
      <c r="L1" s="161"/>
      <c r="M1" s="161"/>
      <c r="N1" s="161"/>
      <c r="O1" s="178">
        <v>44985</v>
      </c>
      <c r="P1" s="178"/>
      <c r="Q1" s="178"/>
      <c r="S1" s="1" t="s">
        <v>60</v>
      </c>
      <c r="X1" s="112">
        <v>41707</v>
      </c>
    </row>
    <row r="2" spans="1:24" s="1" customFormat="1" ht="33" customHeight="1" x14ac:dyDescent="0.2">
      <c r="A2" s="163" t="s">
        <v>64</v>
      </c>
      <c r="B2" s="163"/>
      <c r="C2" s="163"/>
      <c r="D2" s="162" t="s">
        <v>28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4" s="4" customFormat="1" ht="31.5" customHeight="1" x14ac:dyDescent="0.15">
      <c r="A3" s="8"/>
      <c r="B3" s="8"/>
      <c r="C3" s="7" t="s">
        <v>50</v>
      </c>
      <c r="D3" s="107" t="s">
        <v>62</v>
      </c>
      <c r="E3" s="7" t="s">
        <v>27</v>
      </c>
      <c r="F3" s="177" t="s">
        <v>58</v>
      </c>
      <c r="G3" s="177"/>
      <c r="H3" s="44" t="s">
        <v>30</v>
      </c>
      <c r="I3" s="108" t="s">
        <v>58</v>
      </c>
      <c r="J3" s="7" t="s">
        <v>31</v>
      </c>
      <c r="K3" s="7"/>
      <c r="L3" s="45" t="s">
        <v>37</v>
      </c>
      <c r="M3" s="7"/>
      <c r="N3" s="173" t="s">
        <v>59</v>
      </c>
      <c r="O3" s="173"/>
      <c r="P3" s="173"/>
      <c r="Q3" s="173"/>
    </row>
    <row r="4" spans="1:24" s="7" customFormat="1" ht="31.5" customHeight="1" x14ac:dyDescent="0.15">
      <c r="L4" s="45" t="s">
        <v>38</v>
      </c>
      <c r="N4" s="173" t="s">
        <v>59</v>
      </c>
      <c r="O4" s="173"/>
      <c r="P4" s="173"/>
      <c r="Q4" s="173"/>
    </row>
    <row r="5" spans="1:24" s="4" customFormat="1" ht="15.6" customHeight="1" x14ac:dyDescent="0.15">
      <c r="A5" s="8"/>
      <c r="B5" s="9" t="s">
        <v>3</v>
      </c>
      <c r="C5" s="11"/>
      <c r="D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</row>
    <row r="6" spans="1:24" s="5" customFormat="1" ht="21" customHeight="1" x14ac:dyDescent="0.15">
      <c r="A6" s="164" t="s">
        <v>9</v>
      </c>
      <c r="B6" s="165"/>
      <c r="C6" s="166"/>
      <c r="D6" s="174" t="s">
        <v>42</v>
      </c>
      <c r="E6" s="179" t="s">
        <v>4</v>
      </c>
      <c r="F6" s="180"/>
      <c r="G6" s="180"/>
      <c r="H6" s="180"/>
      <c r="I6" s="180"/>
      <c r="J6" s="180"/>
      <c r="K6" s="180"/>
      <c r="L6" s="180"/>
      <c r="M6" s="180"/>
      <c r="N6" s="181"/>
      <c r="O6" s="136" t="s">
        <v>0</v>
      </c>
      <c r="P6" s="137"/>
      <c r="Q6" s="138"/>
    </row>
    <row r="7" spans="1:24" s="6" customFormat="1" ht="39.6" customHeight="1" x14ac:dyDescent="0.15">
      <c r="A7" s="167"/>
      <c r="B7" s="168"/>
      <c r="C7" s="169"/>
      <c r="D7" s="175"/>
      <c r="E7" s="139" t="s">
        <v>6</v>
      </c>
      <c r="F7" s="140"/>
      <c r="G7" s="139" t="s">
        <v>51</v>
      </c>
      <c r="H7" s="140"/>
      <c r="I7" s="139" t="s">
        <v>40</v>
      </c>
      <c r="J7" s="140"/>
      <c r="K7" s="139" t="s">
        <v>7</v>
      </c>
      <c r="L7" s="140"/>
      <c r="M7" s="139" t="s">
        <v>41</v>
      </c>
      <c r="N7" s="140"/>
      <c r="O7" s="154" t="s">
        <v>1</v>
      </c>
      <c r="P7" s="145" t="s">
        <v>2</v>
      </c>
      <c r="Q7" s="148" t="s">
        <v>0</v>
      </c>
    </row>
    <row r="8" spans="1:24" s="6" customFormat="1" ht="23.25" customHeight="1" x14ac:dyDescent="0.15">
      <c r="A8" s="167"/>
      <c r="B8" s="168"/>
      <c r="C8" s="169"/>
      <c r="D8" s="175"/>
      <c r="E8" s="128" t="s">
        <v>1</v>
      </c>
      <c r="F8" s="130" t="s">
        <v>2</v>
      </c>
      <c r="G8" s="128" t="s">
        <v>1</v>
      </c>
      <c r="H8" s="130" t="s">
        <v>2</v>
      </c>
      <c r="I8" s="128" t="s">
        <v>1</v>
      </c>
      <c r="J8" s="130" t="s">
        <v>2</v>
      </c>
      <c r="K8" s="128" t="s">
        <v>1</v>
      </c>
      <c r="L8" s="130" t="s">
        <v>2</v>
      </c>
      <c r="M8" s="128" t="s">
        <v>1</v>
      </c>
      <c r="N8" s="130" t="s">
        <v>2</v>
      </c>
      <c r="O8" s="155"/>
      <c r="P8" s="146"/>
      <c r="Q8" s="149"/>
    </row>
    <row r="9" spans="1:24" s="6" customFormat="1" ht="31.5" customHeight="1" x14ac:dyDescent="0.15">
      <c r="A9" s="170"/>
      <c r="B9" s="171"/>
      <c r="C9" s="172"/>
      <c r="D9" s="176"/>
      <c r="E9" s="129"/>
      <c r="F9" s="131"/>
      <c r="G9" s="129"/>
      <c r="H9" s="131"/>
      <c r="I9" s="129"/>
      <c r="J9" s="131"/>
      <c r="K9" s="129"/>
      <c r="L9" s="131"/>
      <c r="M9" s="129"/>
      <c r="N9" s="131"/>
      <c r="O9" s="156"/>
      <c r="P9" s="147"/>
      <c r="Q9" s="150"/>
    </row>
    <row r="10" spans="1:24" s="7" customFormat="1" ht="31.5" customHeight="1" x14ac:dyDescent="0.15">
      <c r="A10" s="121" t="s">
        <v>39</v>
      </c>
      <c r="B10" s="122"/>
      <c r="C10" s="123"/>
      <c r="D10" s="12" t="s">
        <v>52</v>
      </c>
      <c r="E10" s="79">
        <v>10</v>
      </c>
      <c r="F10" s="40" t="s">
        <v>52</v>
      </c>
      <c r="G10" s="80"/>
      <c r="H10" s="41" t="s">
        <v>52</v>
      </c>
      <c r="I10" s="81"/>
      <c r="J10" s="42" t="s">
        <v>52</v>
      </c>
      <c r="K10" s="82"/>
      <c r="L10" s="43" t="s">
        <v>52</v>
      </c>
      <c r="M10" s="82"/>
      <c r="N10" s="43" t="s">
        <v>52</v>
      </c>
      <c r="O10" s="61">
        <f t="shared" ref="O10:O19" si="0">E10+G10+I10+K10+M10</f>
        <v>10</v>
      </c>
      <c r="P10" s="62" t="s">
        <v>52</v>
      </c>
      <c r="Q10" s="63">
        <f t="shared" ref="Q10:Q19" si="1">SUM(O10:P10)</f>
        <v>10</v>
      </c>
    </row>
    <row r="11" spans="1:24" s="7" customFormat="1" ht="31.5" customHeight="1" x14ac:dyDescent="0.15">
      <c r="A11" s="124" t="s">
        <v>16</v>
      </c>
      <c r="B11" s="125"/>
      <c r="C11" s="39"/>
      <c r="D11" s="83" t="s">
        <v>57</v>
      </c>
      <c r="E11" s="84">
        <v>3</v>
      </c>
      <c r="F11" s="85">
        <v>7</v>
      </c>
      <c r="G11" s="86">
        <v>1</v>
      </c>
      <c r="H11" s="87"/>
      <c r="I11" s="88"/>
      <c r="J11" s="89"/>
      <c r="K11" s="90"/>
      <c r="L11" s="91"/>
      <c r="M11" s="90"/>
      <c r="N11" s="91"/>
      <c r="O11" s="64">
        <f t="shared" si="0"/>
        <v>4</v>
      </c>
      <c r="P11" s="65">
        <f t="shared" ref="P11:P19" si="2">F11+H11+J11+L11+N11</f>
        <v>7</v>
      </c>
      <c r="Q11" s="66">
        <f t="shared" si="1"/>
        <v>11</v>
      </c>
    </row>
    <row r="12" spans="1:24" s="7" customFormat="1" ht="31.5" customHeight="1" x14ac:dyDescent="0.15">
      <c r="A12" s="126" t="s">
        <v>19</v>
      </c>
      <c r="B12" s="127"/>
      <c r="C12" s="36"/>
      <c r="D12" s="83"/>
      <c r="E12" s="92"/>
      <c r="F12" s="93"/>
      <c r="G12" s="94"/>
      <c r="H12" s="95"/>
      <c r="I12" s="96"/>
      <c r="J12" s="97"/>
      <c r="K12" s="98"/>
      <c r="L12" s="97"/>
      <c r="M12" s="98"/>
      <c r="N12" s="97"/>
      <c r="O12" s="67">
        <f t="shared" si="0"/>
        <v>0</v>
      </c>
      <c r="P12" s="68">
        <f t="shared" si="2"/>
        <v>0</v>
      </c>
      <c r="Q12" s="69">
        <f t="shared" si="1"/>
        <v>0</v>
      </c>
    </row>
    <row r="13" spans="1:24" s="7" customFormat="1" ht="31.5" customHeight="1" x14ac:dyDescent="0.15">
      <c r="A13" s="132" t="s">
        <v>20</v>
      </c>
      <c r="B13" s="133"/>
      <c r="C13" s="37"/>
      <c r="D13" s="83" t="s">
        <v>57</v>
      </c>
      <c r="E13" s="92">
        <v>3</v>
      </c>
      <c r="F13" s="93">
        <v>15</v>
      </c>
      <c r="G13" s="94"/>
      <c r="H13" s="95">
        <v>1</v>
      </c>
      <c r="I13" s="96">
        <v>1</v>
      </c>
      <c r="J13" s="97"/>
      <c r="K13" s="98"/>
      <c r="L13" s="97"/>
      <c r="M13" s="98"/>
      <c r="N13" s="97"/>
      <c r="O13" s="67">
        <f t="shared" si="0"/>
        <v>4</v>
      </c>
      <c r="P13" s="68">
        <f t="shared" si="2"/>
        <v>16</v>
      </c>
      <c r="Q13" s="69">
        <f t="shared" si="1"/>
        <v>20</v>
      </c>
    </row>
    <row r="14" spans="1:24" s="7" customFormat="1" ht="31.5" customHeight="1" x14ac:dyDescent="0.15">
      <c r="A14" s="132" t="s">
        <v>21</v>
      </c>
      <c r="B14" s="133"/>
      <c r="C14" s="37"/>
      <c r="D14" s="83"/>
      <c r="E14" s="92"/>
      <c r="F14" s="93"/>
      <c r="G14" s="94"/>
      <c r="H14" s="95"/>
      <c r="I14" s="96"/>
      <c r="J14" s="97"/>
      <c r="K14" s="98"/>
      <c r="L14" s="97"/>
      <c r="M14" s="98"/>
      <c r="N14" s="97"/>
      <c r="O14" s="67">
        <f t="shared" si="0"/>
        <v>0</v>
      </c>
      <c r="P14" s="68">
        <f t="shared" si="2"/>
        <v>0</v>
      </c>
      <c r="Q14" s="69">
        <f t="shared" si="1"/>
        <v>0</v>
      </c>
    </row>
    <row r="15" spans="1:24" s="7" customFormat="1" ht="31.5" customHeight="1" x14ac:dyDescent="0.15">
      <c r="A15" s="132" t="s">
        <v>22</v>
      </c>
      <c r="B15" s="133"/>
      <c r="C15" s="37"/>
      <c r="D15" s="83"/>
      <c r="E15" s="92"/>
      <c r="F15" s="93"/>
      <c r="G15" s="94"/>
      <c r="H15" s="95"/>
      <c r="I15" s="96"/>
      <c r="J15" s="97"/>
      <c r="K15" s="98"/>
      <c r="L15" s="99"/>
      <c r="M15" s="98"/>
      <c r="N15" s="99"/>
      <c r="O15" s="67">
        <f t="shared" si="0"/>
        <v>0</v>
      </c>
      <c r="P15" s="68">
        <f t="shared" si="2"/>
        <v>0</v>
      </c>
      <c r="Q15" s="69">
        <f t="shared" si="1"/>
        <v>0</v>
      </c>
    </row>
    <row r="16" spans="1:24" s="7" customFormat="1" ht="31.5" customHeight="1" x14ac:dyDescent="0.15">
      <c r="A16" s="132" t="s">
        <v>17</v>
      </c>
      <c r="B16" s="133"/>
      <c r="C16" s="37"/>
      <c r="D16" s="83" t="s">
        <v>57</v>
      </c>
      <c r="E16" s="92">
        <v>3</v>
      </c>
      <c r="F16" s="93">
        <v>14</v>
      </c>
      <c r="G16" s="98"/>
      <c r="H16" s="101"/>
      <c r="I16" s="102"/>
      <c r="J16" s="99"/>
      <c r="K16" s="103"/>
      <c r="L16" s="104">
        <v>1</v>
      </c>
      <c r="M16" s="103"/>
      <c r="N16" s="104">
        <v>1</v>
      </c>
      <c r="O16" s="67">
        <f t="shared" si="0"/>
        <v>3</v>
      </c>
      <c r="P16" s="68">
        <f t="shared" si="2"/>
        <v>16</v>
      </c>
      <c r="Q16" s="69">
        <f t="shared" si="1"/>
        <v>19</v>
      </c>
    </row>
    <row r="17" spans="1:17" s="7" customFormat="1" ht="31.5" customHeight="1" x14ac:dyDescent="0.15">
      <c r="A17" s="132" t="s">
        <v>53</v>
      </c>
      <c r="B17" s="133"/>
      <c r="C17" s="37"/>
      <c r="D17" s="83"/>
      <c r="E17" s="100"/>
      <c r="F17" s="97"/>
      <c r="G17" s="98"/>
      <c r="H17" s="101"/>
      <c r="I17" s="102"/>
      <c r="J17" s="99"/>
      <c r="K17" s="103"/>
      <c r="L17" s="104"/>
      <c r="M17" s="103"/>
      <c r="N17" s="104"/>
      <c r="O17" s="67">
        <f t="shared" si="0"/>
        <v>0</v>
      </c>
      <c r="P17" s="68">
        <f t="shared" si="2"/>
        <v>0</v>
      </c>
      <c r="Q17" s="69">
        <f t="shared" si="1"/>
        <v>0</v>
      </c>
    </row>
    <row r="18" spans="1:17" s="7" customFormat="1" ht="31.5" customHeight="1" x14ac:dyDescent="0.15">
      <c r="A18" s="132" t="s">
        <v>23</v>
      </c>
      <c r="B18" s="133"/>
      <c r="C18" s="37"/>
      <c r="D18" s="83" t="s">
        <v>57</v>
      </c>
      <c r="E18" s="100">
        <v>2</v>
      </c>
      <c r="F18" s="97">
        <v>12</v>
      </c>
      <c r="G18" s="98"/>
      <c r="H18" s="101"/>
      <c r="I18" s="102"/>
      <c r="J18" s="99"/>
      <c r="K18" s="103"/>
      <c r="L18" s="104"/>
      <c r="M18" s="103"/>
      <c r="N18" s="104"/>
      <c r="O18" s="67">
        <f t="shared" si="0"/>
        <v>2</v>
      </c>
      <c r="P18" s="68">
        <f t="shared" si="2"/>
        <v>12</v>
      </c>
      <c r="Q18" s="69">
        <f t="shared" si="1"/>
        <v>14</v>
      </c>
    </row>
    <row r="19" spans="1:17" s="7" customFormat="1" ht="31.5" customHeight="1" x14ac:dyDescent="0.15">
      <c r="A19" s="185" t="s">
        <v>24</v>
      </c>
      <c r="B19" s="186"/>
      <c r="C19" s="38"/>
      <c r="D19" s="83" t="s">
        <v>57</v>
      </c>
      <c r="E19" s="100">
        <v>1</v>
      </c>
      <c r="F19" s="97">
        <v>16</v>
      </c>
      <c r="G19" s="98"/>
      <c r="H19" s="101"/>
      <c r="I19" s="102"/>
      <c r="J19" s="99"/>
      <c r="K19" s="103"/>
      <c r="L19" s="104"/>
      <c r="M19" s="103"/>
      <c r="N19" s="104"/>
      <c r="O19" s="67">
        <f t="shared" si="0"/>
        <v>1</v>
      </c>
      <c r="P19" s="68">
        <f t="shared" si="2"/>
        <v>16</v>
      </c>
      <c r="Q19" s="69">
        <f t="shared" si="1"/>
        <v>17</v>
      </c>
    </row>
    <row r="20" spans="1:17" s="7" customFormat="1" ht="31.5" customHeight="1" x14ac:dyDescent="0.15">
      <c r="A20" s="182" t="s">
        <v>25</v>
      </c>
      <c r="B20" s="183"/>
      <c r="C20" s="184"/>
      <c r="D20" s="70">
        <f>COUNTIF(D10:D19,"○")</f>
        <v>5</v>
      </c>
      <c r="E20" s="71">
        <f t="shared" ref="E20:Q20" si="3">SUM(E10:E19)</f>
        <v>22</v>
      </c>
      <c r="F20" s="72">
        <f t="shared" si="3"/>
        <v>64</v>
      </c>
      <c r="G20" s="73">
        <f t="shared" si="3"/>
        <v>1</v>
      </c>
      <c r="H20" s="74">
        <f t="shared" si="3"/>
        <v>1</v>
      </c>
      <c r="I20" s="75">
        <f t="shared" si="3"/>
        <v>1</v>
      </c>
      <c r="J20" s="76">
        <f t="shared" si="3"/>
        <v>0</v>
      </c>
      <c r="K20" s="61">
        <f t="shared" si="3"/>
        <v>0</v>
      </c>
      <c r="L20" s="77">
        <f t="shared" si="3"/>
        <v>1</v>
      </c>
      <c r="M20" s="61">
        <f t="shared" si="3"/>
        <v>0</v>
      </c>
      <c r="N20" s="77">
        <f t="shared" si="3"/>
        <v>1</v>
      </c>
      <c r="O20" s="61">
        <f t="shared" si="3"/>
        <v>24</v>
      </c>
      <c r="P20" s="62">
        <f t="shared" si="3"/>
        <v>67</v>
      </c>
      <c r="Q20" s="63">
        <f t="shared" si="3"/>
        <v>91</v>
      </c>
    </row>
    <row r="21" spans="1:17" s="7" customFormat="1" ht="31.5" customHeight="1" x14ac:dyDescent="0.15">
      <c r="A21" s="182" t="s">
        <v>46</v>
      </c>
      <c r="B21" s="183"/>
      <c r="C21" s="184"/>
      <c r="D21" s="70">
        <f>D20</f>
        <v>5</v>
      </c>
      <c r="E21" s="119">
        <f>E20+F20</f>
        <v>86</v>
      </c>
      <c r="F21" s="120"/>
      <c r="G21" s="119">
        <f>G20+H20</f>
        <v>2</v>
      </c>
      <c r="H21" s="120"/>
      <c r="I21" s="119">
        <f>I20+J20</f>
        <v>1</v>
      </c>
      <c r="J21" s="120"/>
      <c r="K21" s="119">
        <f>K20+L20</f>
        <v>1</v>
      </c>
      <c r="L21" s="120"/>
      <c r="M21" s="119">
        <f>M20+N20</f>
        <v>1</v>
      </c>
      <c r="N21" s="120"/>
      <c r="O21" s="119">
        <f>O20+P20</f>
        <v>91</v>
      </c>
      <c r="P21" s="153"/>
      <c r="Q21" s="63">
        <f>Q20</f>
        <v>91</v>
      </c>
    </row>
    <row r="22" spans="1:17" s="7" customFormat="1" ht="8.4499999999999993" customHeight="1" x14ac:dyDescent="0.15">
      <c r="A22" s="13"/>
      <c r="B22" s="13"/>
      <c r="C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1:17" s="7" customFormat="1" ht="24.6" customHeight="1" x14ac:dyDescent="0.15">
      <c r="A23" s="188" t="s">
        <v>47</v>
      </c>
      <c r="B23" s="18" t="s">
        <v>32</v>
      </c>
      <c r="C23" s="19">
        <v>2000</v>
      </c>
      <c r="D23" s="29">
        <f>C23*D21</f>
        <v>10000</v>
      </c>
      <c r="E23" s="134" t="s">
        <v>54</v>
      </c>
      <c r="F23" s="134"/>
      <c r="G23" s="134" t="s">
        <v>54</v>
      </c>
      <c r="H23" s="134"/>
      <c r="I23" s="134" t="s">
        <v>54</v>
      </c>
      <c r="J23" s="134"/>
      <c r="K23" s="134" t="s">
        <v>54</v>
      </c>
      <c r="L23" s="134"/>
      <c r="M23" s="134" t="s">
        <v>54</v>
      </c>
      <c r="N23" s="134"/>
      <c r="O23" s="142">
        <f>SUM(D23:N23)</f>
        <v>10000</v>
      </c>
      <c r="P23" s="142"/>
      <c r="Q23" s="56">
        <f>+D21*C23</f>
        <v>10000</v>
      </c>
    </row>
    <row r="24" spans="1:17" s="7" customFormat="1" ht="24.6" customHeight="1" x14ac:dyDescent="0.15">
      <c r="A24" s="189"/>
      <c r="B24" s="20" t="s">
        <v>33</v>
      </c>
      <c r="C24" s="21">
        <v>1000</v>
      </c>
      <c r="D24" s="49" t="s">
        <v>55</v>
      </c>
      <c r="E24" s="157">
        <f>+E21*$C$24</f>
        <v>86000</v>
      </c>
      <c r="F24" s="157"/>
      <c r="G24" s="157">
        <f>+G21*$C$24</f>
        <v>2000</v>
      </c>
      <c r="H24" s="157"/>
      <c r="I24" s="157">
        <f>+I21*$C$24</f>
        <v>1000</v>
      </c>
      <c r="J24" s="157"/>
      <c r="K24" s="157">
        <f>+K21*$C$24</f>
        <v>1000</v>
      </c>
      <c r="L24" s="157"/>
      <c r="M24" s="143">
        <f>+M21*$C$24</f>
        <v>1000</v>
      </c>
      <c r="N24" s="143"/>
      <c r="O24" s="144">
        <f>SUM(D24:N24)</f>
        <v>91000</v>
      </c>
      <c r="P24" s="144"/>
      <c r="Q24" s="57">
        <f>+Q21*C24</f>
        <v>91000</v>
      </c>
    </row>
    <row r="25" spans="1:17" s="7" customFormat="1" ht="24.6" customHeight="1" x14ac:dyDescent="0.15">
      <c r="A25" s="189"/>
      <c r="B25" s="52" t="s">
        <v>34</v>
      </c>
      <c r="C25" s="53" t="s">
        <v>56</v>
      </c>
      <c r="D25" s="51">
        <f t="shared" ref="D25:N25" si="4">SUM(D23:D24)</f>
        <v>10000</v>
      </c>
      <c r="E25" s="141">
        <f t="shared" si="4"/>
        <v>86000</v>
      </c>
      <c r="F25" s="141">
        <f t="shared" si="4"/>
        <v>0</v>
      </c>
      <c r="G25" s="141">
        <f t="shared" si="4"/>
        <v>2000</v>
      </c>
      <c r="H25" s="141">
        <f t="shared" si="4"/>
        <v>0</v>
      </c>
      <c r="I25" s="141">
        <f t="shared" si="4"/>
        <v>1000</v>
      </c>
      <c r="J25" s="141">
        <f t="shared" si="4"/>
        <v>0</v>
      </c>
      <c r="K25" s="141">
        <f t="shared" si="4"/>
        <v>1000</v>
      </c>
      <c r="L25" s="141">
        <f t="shared" si="4"/>
        <v>0</v>
      </c>
      <c r="M25" s="141">
        <f t="shared" si="4"/>
        <v>1000</v>
      </c>
      <c r="N25" s="141">
        <f t="shared" si="4"/>
        <v>0</v>
      </c>
      <c r="O25" s="141">
        <f>SUM(D25:N25)</f>
        <v>101000</v>
      </c>
      <c r="P25" s="141"/>
      <c r="Q25" s="54">
        <f>SUM(Q23:Q24)</f>
        <v>101000</v>
      </c>
    </row>
    <row r="26" spans="1:17" s="7" customFormat="1" ht="24.6" customHeight="1" x14ac:dyDescent="0.15">
      <c r="A26" s="190"/>
      <c r="B26" s="23" t="s">
        <v>5</v>
      </c>
      <c r="C26" s="24">
        <v>750</v>
      </c>
      <c r="D26" s="50" t="s">
        <v>55</v>
      </c>
      <c r="E26" s="151" t="s">
        <v>55</v>
      </c>
      <c r="F26" s="151"/>
      <c r="G26" s="152">
        <f>C26*G21</f>
        <v>1500</v>
      </c>
      <c r="H26" s="152"/>
      <c r="I26" s="151" t="s">
        <v>55</v>
      </c>
      <c r="J26" s="151"/>
      <c r="K26" s="151" t="s">
        <v>55</v>
      </c>
      <c r="L26" s="151"/>
      <c r="M26" s="152">
        <f>C26*M21</f>
        <v>750</v>
      </c>
      <c r="N26" s="152"/>
      <c r="O26" s="141">
        <f>SUM(D26:N26)</f>
        <v>2250</v>
      </c>
      <c r="P26" s="141"/>
      <c r="Q26" s="58">
        <f>+(G21+M21)*C26</f>
        <v>2250</v>
      </c>
    </row>
    <row r="27" spans="1:17" s="7" customFormat="1" ht="24.6" customHeight="1" x14ac:dyDescent="0.15">
      <c r="A27" s="182" t="s">
        <v>35</v>
      </c>
      <c r="B27" s="183"/>
      <c r="C27" s="184"/>
      <c r="D27" s="51">
        <f t="shared" ref="D27:N27" si="5">SUM(D25:D26)</f>
        <v>10000</v>
      </c>
      <c r="E27" s="141">
        <f t="shared" si="5"/>
        <v>86000</v>
      </c>
      <c r="F27" s="141">
        <f t="shared" si="5"/>
        <v>0</v>
      </c>
      <c r="G27" s="141">
        <f t="shared" si="5"/>
        <v>3500</v>
      </c>
      <c r="H27" s="141">
        <f t="shared" si="5"/>
        <v>0</v>
      </c>
      <c r="I27" s="141">
        <f t="shared" si="5"/>
        <v>1000</v>
      </c>
      <c r="J27" s="141">
        <f t="shared" si="5"/>
        <v>0</v>
      </c>
      <c r="K27" s="141">
        <f t="shared" si="5"/>
        <v>1000</v>
      </c>
      <c r="L27" s="141">
        <f t="shared" si="5"/>
        <v>0</v>
      </c>
      <c r="M27" s="141">
        <f t="shared" si="5"/>
        <v>1750</v>
      </c>
      <c r="N27" s="141">
        <f t="shared" si="5"/>
        <v>0</v>
      </c>
      <c r="O27" s="141">
        <f>SUM(D27:N27)</f>
        <v>103250</v>
      </c>
      <c r="P27" s="141"/>
      <c r="Q27" s="54">
        <f>SUM(Q25:Q26)</f>
        <v>103250</v>
      </c>
    </row>
    <row r="28" spans="1:17" s="7" customFormat="1" ht="9.75" customHeight="1" x14ac:dyDescent="0.15">
      <c r="A28" s="25"/>
      <c r="B28" s="25"/>
      <c r="C28" s="26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s="7" customFormat="1" ht="24.6" customHeight="1" x14ac:dyDescent="0.15">
      <c r="A29" s="188" t="s">
        <v>36</v>
      </c>
      <c r="B29" s="18" t="s">
        <v>11</v>
      </c>
      <c r="C29" s="46"/>
      <c r="D29" s="29">
        <f>C29*1</f>
        <v>0</v>
      </c>
      <c r="E29" s="134" t="s">
        <v>26</v>
      </c>
      <c r="F29" s="134"/>
      <c r="G29" s="134" t="s">
        <v>26</v>
      </c>
      <c r="H29" s="134"/>
      <c r="I29" s="134" t="s">
        <v>26</v>
      </c>
      <c r="J29" s="134"/>
      <c r="K29" s="134" t="s">
        <v>26</v>
      </c>
      <c r="L29" s="134"/>
      <c r="M29" s="134" t="s">
        <v>26</v>
      </c>
      <c r="N29" s="134"/>
      <c r="O29" s="142">
        <f>SUM(D29:N29)</f>
        <v>0</v>
      </c>
      <c r="P29" s="142"/>
      <c r="Q29" s="56">
        <f>+C29*1</f>
        <v>0</v>
      </c>
    </row>
    <row r="30" spans="1:17" s="7" customFormat="1" ht="24.6" customHeight="1" x14ac:dyDescent="0.15">
      <c r="A30" s="189"/>
      <c r="B30" s="30" t="s">
        <v>12</v>
      </c>
      <c r="C30" s="47"/>
      <c r="D30" s="31">
        <f>C30*D21</f>
        <v>0</v>
      </c>
      <c r="E30" s="135" t="s">
        <v>26</v>
      </c>
      <c r="F30" s="135"/>
      <c r="G30" s="135" t="s">
        <v>26</v>
      </c>
      <c r="H30" s="135"/>
      <c r="I30" s="135" t="s">
        <v>26</v>
      </c>
      <c r="J30" s="135"/>
      <c r="K30" s="135" t="s">
        <v>26</v>
      </c>
      <c r="L30" s="135"/>
      <c r="M30" s="135" t="s">
        <v>26</v>
      </c>
      <c r="N30" s="135"/>
      <c r="O30" s="187">
        <f>SUM(D30:N30)</f>
        <v>0</v>
      </c>
      <c r="P30" s="187"/>
      <c r="Q30" s="59">
        <f>+D21*C30</f>
        <v>0</v>
      </c>
    </row>
    <row r="31" spans="1:17" s="7" customFormat="1" ht="24.6" customHeight="1" x14ac:dyDescent="0.15">
      <c r="A31" s="189"/>
      <c r="B31" s="30" t="s">
        <v>13</v>
      </c>
      <c r="C31" s="47">
        <v>500</v>
      </c>
      <c r="D31" s="78" t="s">
        <v>26</v>
      </c>
      <c r="E31" s="159">
        <f>+E21*$C$31</f>
        <v>43000</v>
      </c>
      <c r="F31" s="159"/>
      <c r="G31" s="159">
        <f>+G21*$C$31</f>
        <v>1000</v>
      </c>
      <c r="H31" s="159"/>
      <c r="I31" s="159">
        <f>+I21*$C$31</f>
        <v>500</v>
      </c>
      <c r="J31" s="159"/>
      <c r="K31" s="159">
        <f>+K21*$C$31</f>
        <v>500</v>
      </c>
      <c r="L31" s="159"/>
      <c r="M31" s="159">
        <f>+M21*$C$31</f>
        <v>500</v>
      </c>
      <c r="N31" s="159"/>
      <c r="O31" s="187">
        <f>SUM(D31:N31)</f>
        <v>45500</v>
      </c>
      <c r="P31" s="187"/>
      <c r="Q31" s="59">
        <f>+Q21*C31</f>
        <v>45500</v>
      </c>
    </row>
    <row r="32" spans="1:17" s="7" customFormat="1" ht="24.6" customHeight="1" x14ac:dyDescent="0.15">
      <c r="A32" s="190"/>
      <c r="B32" s="32"/>
      <c r="C32" s="48"/>
      <c r="D32" s="2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4"/>
      <c r="Q32" s="60"/>
    </row>
    <row r="33" spans="1:17" s="7" customFormat="1" ht="24.6" customHeight="1" x14ac:dyDescent="0.15">
      <c r="A33" s="182" t="s">
        <v>14</v>
      </c>
      <c r="B33" s="183"/>
      <c r="C33" s="184"/>
      <c r="D33" s="55">
        <f t="shared" ref="D33:N33" si="6">SUM(D29:D32)</f>
        <v>0</v>
      </c>
      <c r="E33" s="158">
        <f t="shared" si="6"/>
        <v>43000</v>
      </c>
      <c r="F33" s="158">
        <f t="shared" si="6"/>
        <v>0</v>
      </c>
      <c r="G33" s="158">
        <f t="shared" si="6"/>
        <v>1000</v>
      </c>
      <c r="H33" s="158">
        <f t="shared" si="6"/>
        <v>0</v>
      </c>
      <c r="I33" s="158">
        <f t="shared" si="6"/>
        <v>500</v>
      </c>
      <c r="J33" s="158">
        <f t="shared" si="6"/>
        <v>0</v>
      </c>
      <c r="K33" s="158">
        <f t="shared" si="6"/>
        <v>500</v>
      </c>
      <c r="L33" s="158">
        <f t="shared" si="6"/>
        <v>0</v>
      </c>
      <c r="M33" s="158">
        <f t="shared" si="6"/>
        <v>500</v>
      </c>
      <c r="N33" s="158">
        <f t="shared" si="6"/>
        <v>0</v>
      </c>
      <c r="O33" s="158">
        <f>SUM(D33:N33)</f>
        <v>45500</v>
      </c>
      <c r="P33" s="158">
        <f>SUM(P29:P32)</f>
        <v>0</v>
      </c>
      <c r="Q33" s="54">
        <f>SUM(Q29:Q32)</f>
        <v>45500</v>
      </c>
    </row>
    <row r="34" spans="1:17" s="7" customFormat="1" ht="14.25" customHeight="1" x14ac:dyDescent="0.15">
      <c r="A34" s="13"/>
      <c r="B34" s="13"/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7" customFormat="1" ht="24.6" customHeight="1" x14ac:dyDescent="0.15">
      <c r="A35" s="182" t="s">
        <v>15</v>
      </c>
      <c r="B35" s="183"/>
      <c r="C35" s="184"/>
      <c r="D35" s="51">
        <f t="shared" ref="D35:Q35" si="7">+D27+D33</f>
        <v>10000</v>
      </c>
      <c r="E35" s="141">
        <f t="shared" si="7"/>
        <v>129000</v>
      </c>
      <c r="F35" s="141">
        <f t="shared" si="7"/>
        <v>0</v>
      </c>
      <c r="G35" s="141">
        <f t="shared" si="7"/>
        <v>4500</v>
      </c>
      <c r="H35" s="141">
        <f t="shared" si="7"/>
        <v>0</v>
      </c>
      <c r="I35" s="141">
        <f t="shared" si="7"/>
        <v>1500</v>
      </c>
      <c r="J35" s="141">
        <f t="shared" si="7"/>
        <v>0</v>
      </c>
      <c r="K35" s="141">
        <f t="shared" si="7"/>
        <v>1500</v>
      </c>
      <c r="L35" s="141">
        <f t="shared" si="7"/>
        <v>0</v>
      </c>
      <c r="M35" s="141">
        <f t="shared" si="7"/>
        <v>2250</v>
      </c>
      <c r="N35" s="141">
        <f t="shared" si="7"/>
        <v>0</v>
      </c>
      <c r="O35" s="141">
        <f t="shared" si="7"/>
        <v>148750</v>
      </c>
      <c r="P35" s="141">
        <f t="shared" si="7"/>
        <v>0</v>
      </c>
      <c r="Q35" s="54">
        <f t="shared" si="7"/>
        <v>148750</v>
      </c>
    </row>
    <row r="36" spans="1:17" ht="7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40" spans="1:17" ht="26.25" customHeight="1" x14ac:dyDescent="0.15">
      <c r="D40" s="106" t="s">
        <v>49</v>
      </c>
    </row>
  </sheetData>
  <mergeCells count="120">
    <mergeCell ref="O31:P31"/>
    <mergeCell ref="A27:C27"/>
    <mergeCell ref="A23:A26"/>
    <mergeCell ref="E27:F27"/>
    <mergeCell ref="G27:H27"/>
    <mergeCell ref="M30:N30"/>
    <mergeCell ref="O30:P30"/>
    <mergeCell ref="I27:J27"/>
    <mergeCell ref="K27:L27"/>
    <mergeCell ref="E24:F24"/>
    <mergeCell ref="M31:N31"/>
    <mergeCell ref="A29:A32"/>
    <mergeCell ref="E31:F31"/>
    <mergeCell ref="G31:H31"/>
    <mergeCell ref="M25:N25"/>
    <mergeCell ref="A35:C35"/>
    <mergeCell ref="A33:C33"/>
    <mergeCell ref="A16:B16"/>
    <mergeCell ref="A17:B17"/>
    <mergeCell ref="A18:B18"/>
    <mergeCell ref="A19:B19"/>
    <mergeCell ref="A20:C20"/>
    <mergeCell ref="A21:C21"/>
    <mergeCell ref="I33:J33"/>
    <mergeCell ref="K33:L33"/>
    <mergeCell ref="K23:L23"/>
    <mergeCell ref="M35:N35"/>
    <mergeCell ref="O35:P35"/>
    <mergeCell ref="E33:F33"/>
    <mergeCell ref="G33:H33"/>
    <mergeCell ref="E35:F35"/>
    <mergeCell ref="G35:H35"/>
    <mergeCell ref="I35:J35"/>
    <mergeCell ref="K35:L35"/>
    <mergeCell ref="M33:N33"/>
    <mergeCell ref="O33:P33"/>
    <mergeCell ref="I31:J31"/>
    <mergeCell ref="K31:L31"/>
    <mergeCell ref="E32:F32"/>
    <mergeCell ref="G32:H32"/>
    <mergeCell ref="G24:H24"/>
    <mergeCell ref="I32:J32"/>
    <mergeCell ref="K32:L32"/>
    <mergeCell ref="M26:N26"/>
    <mergeCell ref="O26:P26"/>
    <mergeCell ref="M27:N27"/>
    <mergeCell ref="O27:P27"/>
    <mergeCell ref="M32:N32"/>
    <mergeCell ref="O32:P32"/>
    <mergeCell ref="P7:P9"/>
    <mergeCell ref="M8:M9"/>
    <mergeCell ref="N8:N9"/>
    <mergeCell ref="Q7:Q9"/>
    <mergeCell ref="E8:E9"/>
    <mergeCell ref="F8:F9"/>
    <mergeCell ref="G8:G9"/>
    <mergeCell ref="E26:F26"/>
    <mergeCell ref="G26:H26"/>
    <mergeCell ref="I26:J26"/>
    <mergeCell ref="K26:L26"/>
    <mergeCell ref="E25:F25"/>
    <mergeCell ref="G25:H25"/>
    <mergeCell ref="M23:N23"/>
    <mergeCell ref="O23:P23"/>
    <mergeCell ref="M21:N21"/>
    <mergeCell ref="O21:P21"/>
    <mergeCell ref="O7:O9"/>
    <mergeCell ref="I24:J24"/>
    <mergeCell ref="K24:L24"/>
    <mergeCell ref="K8:K9"/>
    <mergeCell ref="L8:L9"/>
    <mergeCell ref="I21:J21"/>
    <mergeCell ref="K21:L21"/>
    <mergeCell ref="E23:F23"/>
    <mergeCell ref="G23:H23"/>
    <mergeCell ref="I23:J23"/>
    <mergeCell ref="E30:F30"/>
    <mergeCell ref="G30:H30"/>
    <mergeCell ref="I30:J30"/>
    <mergeCell ref="K30:L30"/>
    <mergeCell ref="O6:Q6"/>
    <mergeCell ref="E7:F7"/>
    <mergeCell ref="G7:H7"/>
    <mergeCell ref="I7:J7"/>
    <mergeCell ref="K7:L7"/>
    <mergeCell ref="M7:N7"/>
    <mergeCell ref="O25:P25"/>
    <mergeCell ref="E29:F29"/>
    <mergeCell ref="G29:H29"/>
    <mergeCell ref="I29:J29"/>
    <mergeCell ref="K29:L29"/>
    <mergeCell ref="M29:N29"/>
    <mergeCell ref="O29:P29"/>
    <mergeCell ref="I25:J25"/>
    <mergeCell ref="K25:L25"/>
    <mergeCell ref="M24:N24"/>
    <mergeCell ref="O24:P24"/>
    <mergeCell ref="A1:C1"/>
    <mergeCell ref="D1:G1"/>
    <mergeCell ref="E21:F21"/>
    <mergeCell ref="G21:H21"/>
    <mergeCell ref="A10:C10"/>
    <mergeCell ref="A11:B11"/>
    <mergeCell ref="A12:B12"/>
    <mergeCell ref="I8:I9"/>
    <mergeCell ref="J8:J9"/>
    <mergeCell ref="A13:B13"/>
    <mergeCell ref="A14:B14"/>
    <mergeCell ref="H8:H9"/>
    <mergeCell ref="A15:B15"/>
    <mergeCell ref="I1:N1"/>
    <mergeCell ref="D2:Q2"/>
    <mergeCell ref="A2:C2"/>
    <mergeCell ref="A6:C9"/>
    <mergeCell ref="N4:Q4"/>
    <mergeCell ref="D6:D9"/>
    <mergeCell ref="F3:G3"/>
    <mergeCell ref="O1:Q1"/>
    <mergeCell ref="E6:N6"/>
    <mergeCell ref="N3:Q3"/>
  </mergeCells>
  <phoneticPr fontId="2"/>
  <dataValidations count="1">
    <dataValidation type="list" allowBlank="1" showInputMessage="1" showErrorMessage="1" sqref="D11:D19" xr:uid="{00000000-0002-0000-0000-000000000000}">
      <formula1>$D$40:$D$41</formula1>
    </dataValidation>
  </dataValidations>
  <printOptions horizontalCentered="1" verticalCentered="1"/>
  <pageMargins left="0.15748031496062992" right="0" top="0.31496062992125984" bottom="0" header="0.15748031496062992" footer="0.11811023622047245"/>
  <pageSetup paperSize="9" scale="88" orientation="portrait" horizontalDpi="4294967293" verticalDpi="4294967293" r:id="rId1"/>
  <headerFooter alignWithMargins="0">
    <oddHeader>&amp;R&amp;16Ｎo-3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X40"/>
  <sheetViews>
    <sheetView showGridLines="0" showZeros="0" tabSelected="1" topLeftCell="A14" zoomScale="75" zoomScaleNormal="75" zoomScaleSheetLayoutView="80" workbookViewId="0">
      <selection activeCell="U29" sqref="U29"/>
    </sheetView>
  </sheetViews>
  <sheetFormatPr defaultRowHeight="13.5" x14ac:dyDescent="0.15"/>
  <cols>
    <col min="1" max="1" width="6.5" style="2" customWidth="1"/>
    <col min="2" max="2" width="11.5" style="2" customWidth="1"/>
    <col min="3" max="3" width="7.75" style="2" customWidth="1"/>
    <col min="4" max="4" width="7.875" style="2" customWidth="1"/>
    <col min="5" max="16" width="5.375" style="2" customWidth="1"/>
    <col min="17" max="17" width="9.25" style="2" customWidth="1"/>
    <col min="18" max="18" width="2.125" style="2" customWidth="1"/>
    <col min="19" max="16384" width="9" style="2"/>
  </cols>
  <sheetData>
    <row r="1" spans="1:24" s="1" customFormat="1" ht="25.5" customHeight="1" x14ac:dyDescent="0.15">
      <c r="A1" s="113" t="s">
        <v>8</v>
      </c>
      <c r="B1" s="114"/>
      <c r="C1" s="115"/>
      <c r="D1" s="116" t="s">
        <v>69</v>
      </c>
      <c r="E1" s="117"/>
      <c r="F1" s="117"/>
      <c r="G1" s="118"/>
      <c r="H1" s="3"/>
      <c r="I1" s="191"/>
      <c r="J1" s="192"/>
      <c r="K1" s="192"/>
      <c r="L1" s="192"/>
      <c r="M1" s="192"/>
      <c r="N1" s="192"/>
      <c r="O1" s="178">
        <v>45332</v>
      </c>
      <c r="P1" s="178"/>
      <c r="Q1" s="178"/>
      <c r="S1" s="1" t="s">
        <v>60</v>
      </c>
      <c r="X1" s="112">
        <v>41707</v>
      </c>
    </row>
    <row r="2" spans="1:24" s="1" customFormat="1" ht="33" customHeight="1" x14ac:dyDescent="0.2">
      <c r="A2" s="163" t="s">
        <v>68</v>
      </c>
      <c r="B2" s="163"/>
      <c r="C2" s="163"/>
      <c r="D2" s="162" t="s">
        <v>61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4" s="4" customFormat="1" ht="31.5" customHeight="1" x14ac:dyDescent="0.15">
      <c r="A3" s="8"/>
      <c r="B3" s="8"/>
      <c r="C3" s="7" t="s">
        <v>29</v>
      </c>
      <c r="D3" s="107"/>
      <c r="E3" s="7" t="s">
        <v>27</v>
      </c>
      <c r="F3" s="177"/>
      <c r="G3" s="177"/>
      <c r="H3" s="44" t="s">
        <v>30</v>
      </c>
      <c r="I3" s="108"/>
      <c r="J3" s="7" t="s">
        <v>31</v>
      </c>
      <c r="K3" s="7"/>
      <c r="L3" s="45" t="s">
        <v>37</v>
      </c>
      <c r="M3" s="7"/>
      <c r="N3" s="173"/>
      <c r="O3" s="173"/>
      <c r="P3" s="173"/>
      <c r="Q3" s="173"/>
    </row>
    <row r="4" spans="1:24" s="7" customFormat="1" ht="31.5" customHeight="1" x14ac:dyDescent="0.15">
      <c r="L4" s="45" t="s">
        <v>38</v>
      </c>
      <c r="N4" s="193"/>
      <c r="O4" s="193"/>
      <c r="P4" s="193"/>
      <c r="Q4" s="193"/>
    </row>
    <row r="5" spans="1:24" s="4" customFormat="1" ht="15.6" customHeight="1" x14ac:dyDescent="0.15">
      <c r="A5" s="8"/>
      <c r="B5" s="9" t="s">
        <v>3</v>
      </c>
      <c r="C5" s="11"/>
      <c r="D5" s="9"/>
      <c r="F5" s="9"/>
      <c r="G5" s="9"/>
      <c r="H5" s="9"/>
      <c r="I5" s="9"/>
      <c r="J5" s="9"/>
      <c r="K5" s="9"/>
      <c r="L5" s="9"/>
      <c r="M5" s="9"/>
      <c r="N5" s="10"/>
      <c r="O5" s="9"/>
      <c r="P5" s="9"/>
      <c r="Q5" s="9"/>
    </row>
    <row r="6" spans="1:24" s="5" customFormat="1" ht="21" customHeight="1" x14ac:dyDescent="0.15">
      <c r="A6" s="164" t="s">
        <v>9</v>
      </c>
      <c r="B6" s="165"/>
      <c r="C6" s="166"/>
      <c r="D6" s="174" t="s">
        <v>42</v>
      </c>
      <c r="E6" s="179" t="s">
        <v>4</v>
      </c>
      <c r="F6" s="180"/>
      <c r="G6" s="180"/>
      <c r="H6" s="180"/>
      <c r="I6" s="180"/>
      <c r="J6" s="180"/>
      <c r="K6" s="180"/>
      <c r="L6" s="180"/>
      <c r="M6" s="180"/>
      <c r="N6" s="181"/>
      <c r="O6" s="136" t="s">
        <v>0</v>
      </c>
      <c r="P6" s="137"/>
      <c r="Q6" s="138"/>
    </row>
    <row r="7" spans="1:24" s="6" customFormat="1" ht="39.6" customHeight="1" x14ac:dyDescent="0.15">
      <c r="A7" s="167"/>
      <c r="B7" s="168"/>
      <c r="C7" s="169"/>
      <c r="D7" s="175"/>
      <c r="E7" s="139" t="s">
        <v>6</v>
      </c>
      <c r="F7" s="140"/>
      <c r="G7" s="139" t="s">
        <v>10</v>
      </c>
      <c r="H7" s="140"/>
      <c r="I7" s="139" t="s">
        <v>40</v>
      </c>
      <c r="J7" s="140"/>
      <c r="K7" s="139" t="s">
        <v>7</v>
      </c>
      <c r="L7" s="140"/>
      <c r="M7" s="139" t="s">
        <v>41</v>
      </c>
      <c r="N7" s="140"/>
      <c r="O7" s="154" t="s">
        <v>1</v>
      </c>
      <c r="P7" s="145" t="s">
        <v>2</v>
      </c>
      <c r="Q7" s="148" t="s">
        <v>0</v>
      </c>
    </row>
    <row r="8" spans="1:24" s="6" customFormat="1" ht="23.25" customHeight="1" x14ac:dyDescent="0.15">
      <c r="A8" s="167"/>
      <c r="B8" s="168"/>
      <c r="C8" s="169"/>
      <c r="D8" s="175"/>
      <c r="E8" s="128" t="s">
        <v>1</v>
      </c>
      <c r="F8" s="130" t="s">
        <v>2</v>
      </c>
      <c r="G8" s="128" t="s">
        <v>1</v>
      </c>
      <c r="H8" s="130" t="s">
        <v>2</v>
      </c>
      <c r="I8" s="128" t="s">
        <v>1</v>
      </c>
      <c r="J8" s="130" t="s">
        <v>2</v>
      </c>
      <c r="K8" s="128" t="s">
        <v>1</v>
      </c>
      <c r="L8" s="130" t="s">
        <v>2</v>
      </c>
      <c r="M8" s="128" t="s">
        <v>1</v>
      </c>
      <c r="N8" s="130" t="s">
        <v>2</v>
      </c>
      <c r="O8" s="155"/>
      <c r="P8" s="146"/>
      <c r="Q8" s="149"/>
    </row>
    <row r="9" spans="1:24" s="6" customFormat="1" ht="31.5" customHeight="1" x14ac:dyDescent="0.15">
      <c r="A9" s="170"/>
      <c r="B9" s="171"/>
      <c r="C9" s="172"/>
      <c r="D9" s="176"/>
      <c r="E9" s="129"/>
      <c r="F9" s="131"/>
      <c r="G9" s="129"/>
      <c r="H9" s="131"/>
      <c r="I9" s="129"/>
      <c r="J9" s="131"/>
      <c r="K9" s="129"/>
      <c r="L9" s="131"/>
      <c r="M9" s="129"/>
      <c r="N9" s="131"/>
      <c r="O9" s="156"/>
      <c r="P9" s="147"/>
      <c r="Q9" s="150"/>
    </row>
    <row r="10" spans="1:24" s="7" customFormat="1" ht="31.5" customHeight="1" x14ac:dyDescent="0.15">
      <c r="A10" s="121" t="s">
        <v>39</v>
      </c>
      <c r="B10" s="122"/>
      <c r="C10" s="123"/>
      <c r="D10" s="12" t="s">
        <v>43</v>
      </c>
      <c r="E10" s="79"/>
      <c r="F10" s="40" t="s">
        <v>44</v>
      </c>
      <c r="G10" s="80"/>
      <c r="H10" s="41" t="s">
        <v>26</v>
      </c>
      <c r="I10" s="81"/>
      <c r="J10" s="42" t="s">
        <v>44</v>
      </c>
      <c r="K10" s="82"/>
      <c r="L10" s="43" t="s">
        <v>45</v>
      </c>
      <c r="M10" s="82"/>
      <c r="N10" s="43" t="s">
        <v>45</v>
      </c>
      <c r="O10" s="61">
        <f t="shared" ref="O10:O19" si="0">E10+G10+I10+K10+M10</f>
        <v>0</v>
      </c>
      <c r="P10" s="62" t="s">
        <v>45</v>
      </c>
      <c r="Q10" s="63">
        <f t="shared" ref="Q10:Q19" si="1">SUM(O10:P10)</f>
        <v>0</v>
      </c>
    </row>
    <row r="11" spans="1:24" s="7" customFormat="1" ht="31.5" customHeight="1" x14ac:dyDescent="0.15">
      <c r="A11" s="124" t="s">
        <v>16</v>
      </c>
      <c r="B11" s="125"/>
      <c r="C11" s="39"/>
      <c r="D11" s="83"/>
      <c r="E11" s="84"/>
      <c r="F11" s="85"/>
      <c r="G11" s="86"/>
      <c r="H11" s="87"/>
      <c r="I11" s="88"/>
      <c r="J11" s="89"/>
      <c r="K11" s="90"/>
      <c r="L11" s="91"/>
      <c r="M11" s="90"/>
      <c r="N11" s="91"/>
      <c r="O11" s="64">
        <f t="shared" si="0"/>
        <v>0</v>
      </c>
      <c r="P11" s="65">
        <f t="shared" ref="P11:P19" si="2">F11+H11+J11+L11+N11</f>
        <v>0</v>
      </c>
      <c r="Q11" s="66">
        <f t="shared" si="1"/>
        <v>0</v>
      </c>
    </row>
    <row r="12" spans="1:24" s="7" customFormat="1" ht="31.5" customHeight="1" x14ac:dyDescent="0.15">
      <c r="A12" s="126" t="s">
        <v>19</v>
      </c>
      <c r="B12" s="127"/>
      <c r="C12" s="36"/>
      <c r="D12" s="83"/>
      <c r="E12" s="92"/>
      <c r="F12" s="93"/>
      <c r="G12" s="94"/>
      <c r="H12" s="95"/>
      <c r="I12" s="96"/>
      <c r="J12" s="97"/>
      <c r="K12" s="98"/>
      <c r="L12" s="97"/>
      <c r="M12" s="98"/>
      <c r="N12" s="97"/>
      <c r="O12" s="67">
        <f t="shared" si="0"/>
        <v>0</v>
      </c>
      <c r="P12" s="68">
        <f t="shared" si="2"/>
        <v>0</v>
      </c>
      <c r="Q12" s="69">
        <f t="shared" si="1"/>
        <v>0</v>
      </c>
    </row>
    <row r="13" spans="1:24" s="7" customFormat="1" ht="31.5" customHeight="1" x14ac:dyDescent="0.15">
      <c r="A13" s="132" t="s">
        <v>20</v>
      </c>
      <c r="B13" s="133"/>
      <c r="C13" s="37"/>
      <c r="D13" s="83"/>
      <c r="E13" s="92"/>
      <c r="F13" s="93"/>
      <c r="G13" s="94"/>
      <c r="H13" s="95"/>
      <c r="I13" s="96"/>
      <c r="J13" s="97"/>
      <c r="K13" s="98"/>
      <c r="L13" s="97"/>
      <c r="M13" s="98"/>
      <c r="N13" s="97"/>
      <c r="O13" s="67">
        <f t="shared" si="0"/>
        <v>0</v>
      </c>
      <c r="P13" s="68">
        <f t="shared" si="2"/>
        <v>0</v>
      </c>
      <c r="Q13" s="69">
        <f t="shared" si="1"/>
        <v>0</v>
      </c>
    </row>
    <row r="14" spans="1:24" s="7" customFormat="1" ht="31.5" customHeight="1" x14ac:dyDescent="0.15">
      <c r="A14" s="132" t="s">
        <v>21</v>
      </c>
      <c r="B14" s="133"/>
      <c r="C14" s="37"/>
      <c r="D14" s="83"/>
      <c r="E14" s="92"/>
      <c r="F14" s="93"/>
      <c r="G14" s="94"/>
      <c r="H14" s="95"/>
      <c r="I14" s="96"/>
      <c r="J14" s="97"/>
      <c r="K14" s="98"/>
      <c r="L14" s="97"/>
      <c r="M14" s="98"/>
      <c r="N14" s="97"/>
      <c r="O14" s="67">
        <f t="shared" si="0"/>
        <v>0</v>
      </c>
      <c r="P14" s="68">
        <f t="shared" si="2"/>
        <v>0</v>
      </c>
      <c r="Q14" s="69">
        <f t="shared" si="1"/>
        <v>0</v>
      </c>
    </row>
    <row r="15" spans="1:24" s="7" customFormat="1" ht="31.5" customHeight="1" x14ac:dyDescent="0.15">
      <c r="A15" s="132" t="s">
        <v>22</v>
      </c>
      <c r="B15" s="133"/>
      <c r="C15" s="37"/>
      <c r="D15" s="83"/>
      <c r="E15" s="92"/>
      <c r="F15" s="93"/>
      <c r="G15" s="94"/>
      <c r="H15" s="95"/>
      <c r="I15" s="96"/>
      <c r="J15" s="97"/>
      <c r="K15" s="98"/>
      <c r="L15" s="99"/>
      <c r="M15" s="98"/>
      <c r="N15" s="99"/>
      <c r="O15" s="67">
        <f t="shared" si="0"/>
        <v>0</v>
      </c>
      <c r="P15" s="68">
        <f t="shared" si="2"/>
        <v>0</v>
      </c>
      <c r="Q15" s="69">
        <f t="shared" si="1"/>
        <v>0</v>
      </c>
    </row>
    <row r="16" spans="1:24" s="7" customFormat="1" ht="31.5" customHeight="1" x14ac:dyDescent="0.15">
      <c r="A16" s="132" t="s">
        <v>17</v>
      </c>
      <c r="B16" s="133"/>
      <c r="C16" s="37"/>
      <c r="D16" s="83"/>
      <c r="E16" s="100"/>
      <c r="F16" s="97"/>
      <c r="G16" s="98"/>
      <c r="H16" s="101"/>
      <c r="I16" s="102"/>
      <c r="J16" s="99"/>
      <c r="K16" s="103"/>
      <c r="L16" s="104"/>
      <c r="M16" s="103"/>
      <c r="N16" s="104"/>
      <c r="O16" s="67">
        <f t="shared" si="0"/>
        <v>0</v>
      </c>
      <c r="P16" s="68">
        <f t="shared" si="2"/>
        <v>0</v>
      </c>
      <c r="Q16" s="69">
        <f t="shared" si="1"/>
        <v>0</v>
      </c>
    </row>
    <row r="17" spans="1:20" s="7" customFormat="1" ht="31.5" customHeight="1" x14ac:dyDescent="0.15">
      <c r="A17" s="132" t="s">
        <v>18</v>
      </c>
      <c r="B17" s="133"/>
      <c r="C17" s="37"/>
      <c r="D17" s="83"/>
      <c r="E17" s="100"/>
      <c r="F17" s="97"/>
      <c r="G17" s="98"/>
      <c r="H17" s="101"/>
      <c r="I17" s="102"/>
      <c r="J17" s="99"/>
      <c r="K17" s="103"/>
      <c r="L17" s="104"/>
      <c r="M17" s="103"/>
      <c r="N17" s="104"/>
      <c r="O17" s="67">
        <f t="shared" si="0"/>
        <v>0</v>
      </c>
      <c r="P17" s="68">
        <f t="shared" si="2"/>
        <v>0</v>
      </c>
      <c r="Q17" s="69">
        <f t="shared" si="1"/>
        <v>0</v>
      </c>
    </row>
    <row r="18" spans="1:20" s="7" customFormat="1" ht="31.5" customHeight="1" x14ac:dyDescent="0.15">
      <c r="A18" s="132" t="s">
        <v>23</v>
      </c>
      <c r="B18" s="133"/>
      <c r="C18" s="37"/>
      <c r="D18" s="83"/>
      <c r="E18" s="100"/>
      <c r="F18" s="97"/>
      <c r="G18" s="98"/>
      <c r="H18" s="101"/>
      <c r="I18" s="102"/>
      <c r="J18" s="99"/>
      <c r="K18" s="103"/>
      <c r="L18" s="104"/>
      <c r="M18" s="103"/>
      <c r="N18" s="104"/>
      <c r="O18" s="67">
        <f t="shared" si="0"/>
        <v>0</v>
      </c>
      <c r="P18" s="68">
        <f t="shared" si="2"/>
        <v>0</v>
      </c>
      <c r="Q18" s="69">
        <f t="shared" si="1"/>
        <v>0</v>
      </c>
    </row>
    <row r="19" spans="1:20" s="7" customFormat="1" ht="31.5" customHeight="1" x14ac:dyDescent="0.15">
      <c r="A19" s="185" t="s">
        <v>24</v>
      </c>
      <c r="B19" s="186"/>
      <c r="C19" s="38"/>
      <c r="D19" s="83"/>
      <c r="E19" s="100"/>
      <c r="F19" s="97"/>
      <c r="G19" s="98"/>
      <c r="H19" s="101"/>
      <c r="I19" s="102"/>
      <c r="J19" s="99"/>
      <c r="K19" s="103"/>
      <c r="L19" s="104"/>
      <c r="M19" s="103"/>
      <c r="N19" s="104"/>
      <c r="O19" s="67">
        <f t="shared" si="0"/>
        <v>0</v>
      </c>
      <c r="P19" s="68">
        <f t="shared" si="2"/>
        <v>0</v>
      </c>
      <c r="Q19" s="69">
        <f t="shared" si="1"/>
        <v>0</v>
      </c>
    </row>
    <row r="20" spans="1:20" s="7" customFormat="1" ht="31.5" customHeight="1" x14ac:dyDescent="0.15">
      <c r="A20" s="182" t="s">
        <v>25</v>
      </c>
      <c r="B20" s="183"/>
      <c r="C20" s="184"/>
      <c r="D20" s="70">
        <f>COUNTIF(D10:D19,"○")</f>
        <v>0</v>
      </c>
      <c r="E20" s="71">
        <f t="shared" ref="E20:Q20" si="3">SUM(E10:E19)</f>
        <v>0</v>
      </c>
      <c r="F20" s="72">
        <f t="shared" si="3"/>
        <v>0</v>
      </c>
      <c r="G20" s="73">
        <f t="shared" si="3"/>
        <v>0</v>
      </c>
      <c r="H20" s="74">
        <f t="shared" si="3"/>
        <v>0</v>
      </c>
      <c r="I20" s="75">
        <f t="shared" si="3"/>
        <v>0</v>
      </c>
      <c r="J20" s="76">
        <f t="shared" si="3"/>
        <v>0</v>
      </c>
      <c r="K20" s="61">
        <f t="shared" si="3"/>
        <v>0</v>
      </c>
      <c r="L20" s="77">
        <f t="shared" si="3"/>
        <v>0</v>
      </c>
      <c r="M20" s="61">
        <f t="shared" si="3"/>
        <v>0</v>
      </c>
      <c r="N20" s="77">
        <f t="shared" si="3"/>
        <v>0</v>
      </c>
      <c r="O20" s="61">
        <f t="shared" si="3"/>
        <v>0</v>
      </c>
      <c r="P20" s="62">
        <f t="shared" si="3"/>
        <v>0</v>
      </c>
      <c r="Q20" s="63">
        <f t="shared" si="3"/>
        <v>0</v>
      </c>
    </row>
    <row r="21" spans="1:20" s="7" customFormat="1" ht="31.5" customHeight="1" x14ac:dyDescent="0.15">
      <c r="A21" s="182" t="s">
        <v>46</v>
      </c>
      <c r="B21" s="183"/>
      <c r="C21" s="184"/>
      <c r="D21" s="70">
        <f>D20</f>
        <v>0</v>
      </c>
      <c r="E21" s="119">
        <f>E20+F20</f>
        <v>0</v>
      </c>
      <c r="F21" s="120"/>
      <c r="G21" s="119">
        <f>G20+H20</f>
        <v>0</v>
      </c>
      <c r="H21" s="120"/>
      <c r="I21" s="119">
        <f>I20+J20</f>
        <v>0</v>
      </c>
      <c r="J21" s="120"/>
      <c r="K21" s="119">
        <f>K20+L20</f>
        <v>0</v>
      </c>
      <c r="L21" s="120"/>
      <c r="M21" s="119">
        <f>M20+N20</f>
        <v>0</v>
      </c>
      <c r="N21" s="120"/>
      <c r="O21" s="119">
        <f>O20+P20</f>
        <v>0</v>
      </c>
      <c r="P21" s="153"/>
      <c r="Q21" s="63">
        <f>Q20</f>
        <v>0</v>
      </c>
    </row>
    <row r="22" spans="1:20" s="7" customFormat="1" ht="8.4499999999999993" customHeight="1" x14ac:dyDescent="0.15">
      <c r="A22" s="13"/>
      <c r="B22" s="13"/>
      <c r="C22" s="14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</row>
    <row r="23" spans="1:20" s="7" customFormat="1" ht="24.6" customHeight="1" x14ac:dyDescent="0.15">
      <c r="A23" s="188" t="s">
        <v>47</v>
      </c>
      <c r="B23" s="18" t="s">
        <v>32</v>
      </c>
      <c r="C23" s="19">
        <v>2000</v>
      </c>
      <c r="D23" s="29">
        <f>C23*D21</f>
        <v>0</v>
      </c>
      <c r="E23" s="134" t="s">
        <v>44</v>
      </c>
      <c r="F23" s="134"/>
      <c r="G23" s="134" t="s">
        <v>26</v>
      </c>
      <c r="H23" s="134"/>
      <c r="I23" s="134" t="s">
        <v>26</v>
      </c>
      <c r="J23" s="134"/>
      <c r="K23" s="134" t="s">
        <v>45</v>
      </c>
      <c r="L23" s="134"/>
      <c r="M23" s="134" t="s">
        <v>45</v>
      </c>
      <c r="N23" s="134"/>
      <c r="O23" s="142">
        <f>SUM(D23:N23)</f>
        <v>0</v>
      </c>
      <c r="P23" s="142"/>
      <c r="Q23" s="56">
        <f>+D21*C23</f>
        <v>0</v>
      </c>
      <c r="T23" s="7" t="s">
        <v>67</v>
      </c>
    </row>
    <row r="24" spans="1:20" s="7" customFormat="1" ht="24.6" customHeight="1" x14ac:dyDescent="0.15">
      <c r="A24" s="189"/>
      <c r="B24" s="20" t="s">
        <v>33</v>
      </c>
      <c r="C24" s="21">
        <v>1000</v>
      </c>
      <c r="D24" s="49" t="s">
        <v>44</v>
      </c>
      <c r="E24" s="157">
        <f>+E21*$C$24</f>
        <v>0</v>
      </c>
      <c r="F24" s="157"/>
      <c r="G24" s="157">
        <f>+G21*$C$24</f>
        <v>0</v>
      </c>
      <c r="H24" s="157"/>
      <c r="I24" s="157">
        <f>+I21*$C$24</f>
        <v>0</v>
      </c>
      <c r="J24" s="157"/>
      <c r="K24" s="157">
        <f>+K21*$C$24</f>
        <v>0</v>
      </c>
      <c r="L24" s="157"/>
      <c r="M24" s="143">
        <f>+M21*$C$24</f>
        <v>0</v>
      </c>
      <c r="N24" s="143"/>
      <c r="O24" s="144">
        <f>SUM(D24:N24)</f>
        <v>0</v>
      </c>
      <c r="P24" s="144"/>
      <c r="Q24" s="57">
        <f>+Q21*C24</f>
        <v>0</v>
      </c>
      <c r="T24" s="7" t="s">
        <v>65</v>
      </c>
    </row>
    <row r="25" spans="1:20" s="7" customFormat="1" ht="24.6" customHeight="1" x14ac:dyDescent="0.15">
      <c r="A25" s="189"/>
      <c r="B25" s="52" t="s">
        <v>34</v>
      </c>
      <c r="C25" s="53" t="s">
        <v>44</v>
      </c>
      <c r="D25" s="51">
        <f t="shared" ref="D25:N25" si="4">SUM(D23:D24)</f>
        <v>0</v>
      </c>
      <c r="E25" s="141">
        <f t="shared" si="4"/>
        <v>0</v>
      </c>
      <c r="F25" s="141">
        <f t="shared" si="4"/>
        <v>0</v>
      </c>
      <c r="G25" s="141">
        <f t="shared" si="4"/>
        <v>0</v>
      </c>
      <c r="H25" s="141">
        <f t="shared" si="4"/>
        <v>0</v>
      </c>
      <c r="I25" s="141">
        <f t="shared" si="4"/>
        <v>0</v>
      </c>
      <c r="J25" s="141">
        <f t="shared" si="4"/>
        <v>0</v>
      </c>
      <c r="K25" s="141">
        <f t="shared" si="4"/>
        <v>0</v>
      </c>
      <c r="L25" s="141">
        <f t="shared" si="4"/>
        <v>0</v>
      </c>
      <c r="M25" s="141">
        <f t="shared" si="4"/>
        <v>0</v>
      </c>
      <c r="N25" s="141">
        <f t="shared" si="4"/>
        <v>0</v>
      </c>
      <c r="O25" s="141">
        <f>SUM(D25:N25)</f>
        <v>0</v>
      </c>
      <c r="P25" s="141"/>
      <c r="Q25" s="54">
        <f>SUM(Q23:Q24)</f>
        <v>0</v>
      </c>
      <c r="T25" s="7" t="s">
        <v>66</v>
      </c>
    </row>
    <row r="26" spans="1:20" s="7" customFormat="1" ht="24.6" customHeight="1" x14ac:dyDescent="0.15">
      <c r="A26" s="190"/>
      <c r="B26" s="23" t="s">
        <v>5</v>
      </c>
      <c r="C26" s="24">
        <v>750</v>
      </c>
      <c r="D26" s="50" t="s">
        <v>44</v>
      </c>
      <c r="E26" s="151" t="s">
        <v>48</v>
      </c>
      <c r="F26" s="151"/>
      <c r="G26" s="152">
        <f>C26*G21</f>
        <v>0</v>
      </c>
      <c r="H26" s="152"/>
      <c r="I26" s="151" t="s">
        <v>48</v>
      </c>
      <c r="J26" s="151"/>
      <c r="K26" s="151" t="s">
        <v>48</v>
      </c>
      <c r="L26" s="151"/>
      <c r="M26" s="152">
        <f>C26*M21</f>
        <v>0</v>
      </c>
      <c r="N26" s="152"/>
      <c r="O26" s="141">
        <f>SUM(D26:N26)</f>
        <v>0</v>
      </c>
      <c r="P26" s="141"/>
      <c r="Q26" s="58">
        <f>+(G21+M21)*C26</f>
        <v>0</v>
      </c>
    </row>
    <row r="27" spans="1:20" s="7" customFormat="1" ht="24.6" customHeight="1" x14ac:dyDescent="0.15">
      <c r="A27" s="182" t="s">
        <v>35</v>
      </c>
      <c r="B27" s="183"/>
      <c r="C27" s="184"/>
      <c r="D27" s="51">
        <f t="shared" ref="D27:N27" si="5">SUM(D25:D26)</f>
        <v>0</v>
      </c>
      <c r="E27" s="141">
        <f t="shared" si="5"/>
        <v>0</v>
      </c>
      <c r="F27" s="141">
        <f t="shared" si="5"/>
        <v>0</v>
      </c>
      <c r="G27" s="141">
        <f t="shared" si="5"/>
        <v>0</v>
      </c>
      <c r="H27" s="141">
        <f t="shared" si="5"/>
        <v>0</v>
      </c>
      <c r="I27" s="141">
        <f t="shared" si="5"/>
        <v>0</v>
      </c>
      <c r="J27" s="141">
        <f t="shared" si="5"/>
        <v>0</v>
      </c>
      <c r="K27" s="141">
        <f t="shared" si="5"/>
        <v>0</v>
      </c>
      <c r="L27" s="141">
        <f t="shared" si="5"/>
        <v>0</v>
      </c>
      <c r="M27" s="141">
        <f t="shared" si="5"/>
        <v>0</v>
      </c>
      <c r="N27" s="141">
        <f t="shared" si="5"/>
        <v>0</v>
      </c>
      <c r="O27" s="141">
        <f>SUM(D27:N27)</f>
        <v>0</v>
      </c>
      <c r="P27" s="141"/>
      <c r="Q27" s="54">
        <f>SUM(Q25:Q26)</f>
        <v>0</v>
      </c>
    </row>
    <row r="28" spans="1:20" s="7" customFormat="1" ht="9.75" customHeight="1" x14ac:dyDescent="0.15">
      <c r="A28" s="25"/>
      <c r="B28" s="25"/>
      <c r="C28" s="26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20" s="7" customFormat="1" ht="24.6" customHeight="1" x14ac:dyDescent="0.15">
      <c r="A29" s="188" t="s">
        <v>36</v>
      </c>
      <c r="B29" s="18" t="s">
        <v>11</v>
      </c>
      <c r="C29" s="109"/>
      <c r="D29" s="29">
        <f>C29*1</f>
        <v>0</v>
      </c>
      <c r="E29" s="134" t="s">
        <v>44</v>
      </c>
      <c r="F29" s="134"/>
      <c r="G29" s="134" t="s">
        <v>26</v>
      </c>
      <c r="H29" s="134"/>
      <c r="I29" s="134" t="s">
        <v>26</v>
      </c>
      <c r="J29" s="134"/>
      <c r="K29" s="134" t="s">
        <v>45</v>
      </c>
      <c r="L29" s="134"/>
      <c r="M29" s="134" t="s">
        <v>45</v>
      </c>
      <c r="N29" s="134"/>
      <c r="O29" s="142">
        <f>SUM(D29:N29)</f>
        <v>0</v>
      </c>
      <c r="P29" s="142"/>
      <c r="Q29" s="56">
        <f>+C29*1</f>
        <v>0</v>
      </c>
    </row>
    <row r="30" spans="1:20" s="7" customFormat="1" ht="24.6" customHeight="1" x14ac:dyDescent="0.15">
      <c r="A30" s="189"/>
      <c r="B30" s="30" t="s">
        <v>12</v>
      </c>
      <c r="C30" s="110"/>
      <c r="D30" s="31">
        <f>C30*D21</f>
        <v>0</v>
      </c>
      <c r="E30" s="135" t="s">
        <v>44</v>
      </c>
      <c r="F30" s="135"/>
      <c r="G30" s="135" t="s">
        <v>26</v>
      </c>
      <c r="H30" s="135"/>
      <c r="I30" s="135" t="s">
        <v>26</v>
      </c>
      <c r="J30" s="135"/>
      <c r="K30" s="135" t="s">
        <v>45</v>
      </c>
      <c r="L30" s="135"/>
      <c r="M30" s="135" t="s">
        <v>45</v>
      </c>
      <c r="N30" s="135"/>
      <c r="O30" s="187">
        <f>SUM(D30:N30)</f>
        <v>0</v>
      </c>
      <c r="P30" s="187"/>
      <c r="Q30" s="59">
        <f>+D21*C30</f>
        <v>0</v>
      </c>
    </row>
    <row r="31" spans="1:20" s="7" customFormat="1" ht="24.6" customHeight="1" x14ac:dyDescent="0.15">
      <c r="A31" s="189"/>
      <c r="B31" s="30" t="s">
        <v>13</v>
      </c>
      <c r="C31" s="110">
        <v>500</v>
      </c>
      <c r="D31" s="78" t="s">
        <v>44</v>
      </c>
      <c r="E31" s="159">
        <f>+E21*$C$31</f>
        <v>0</v>
      </c>
      <c r="F31" s="159"/>
      <c r="G31" s="159">
        <f>+G21*$C$31</f>
        <v>0</v>
      </c>
      <c r="H31" s="159"/>
      <c r="I31" s="159">
        <f>+I21*$C$31</f>
        <v>0</v>
      </c>
      <c r="J31" s="159"/>
      <c r="K31" s="159">
        <f>+K21*$C$31</f>
        <v>0</v>
      </c>
      <c r="L31" s="159"/>
      <c r="M31" s="159">
        <f>+M21*$C$31</f>
        <v>0</v>
      </c>
      <c r="N31" s="159"/>
      <c r="O31" s="187">
        <f>SUM(D31:N31)</f>
        <v>0</v>
      </c>
      <c r="P31" s="187"/>
      <c r="Q31" s="59">
        <f>+Q21*C31</f>
        <v>0</v>
      </c>
    </row>
    <row r="32" spans="1:20" s="7" customFormat="1" ht="24.6" customHeight="1" x14ac:dyDescent="0.15">
      <c r="A32" s="190"/>
      <c r="B32" s="32"/>
      <c r="C32" s="111"/>
      <c r="D32" s="2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44"/>
      <c r="Q32" s="60"/>
    </row>
    <row r="33" spans="1:17" s="7" customFormat="1" ht="24.6" customHeight="1" x14ac:dyDescent="0.15">
      <c r="A33" s="182" t="s">
        <v>14</v>
      </c>
      <c r="B33" s="183"/>
      <c r="C33" s="184"/>
      <c r="D33" s="55">
        <f t="shared" ref="D33:N33" si="6">SUM(D29:D32)</f>
        <v>0</v>
      </c>
      <c r="E33" s="158">
        <f t="shared" si="6"/>
        <v>0</v>
      </c>
      <c r="F33" s="158">
        <f t="shared" si="6"/>
        <v>0</v>
      </c>
      <c r="G33" s="158">
        <f t="shared" si="6"/>
        <v>0</v>
      </c>
      <c r="H33" s="158">
        <f t="shared" si="6"/>
        <v>0</v>
      </c>
      <c r="I33" s="158">
        <f t="shared" si="6"/>
        <v>0</v>
      </c>
      <c r="J33" s="158">
        <f t="shared" si="6"/>
        <v>0</v>
      </c>
      <c r="K33" s="158">
        <f t="shared" si="6"/>
        <v>0</v>
      </c>
      <c r="L33" s="158">
        <f t="shared" si="6"/>
        <v>0</v>
      </c>
      <c r="M33" s="158">
        <f t="shared" si="6"/>
        <v>0</v>
      </c>
      <c r="N33" s="158">
        <f t="shared" si="6"/>
        <v>0</v>
      </c>
      <c r="O33" s="158">
        <f>SUM(D33:N33)</f>
        <v>0</v>
      </c>
      <c r="P33" s="158">
        <f>SUM(P29:P32)</f>
        <v>0</v>
      </c>
      <c r="Q33" s="54">
        <f>SUM(Q29:Q32)</f>
        <v>0</v>
      </c>
    </row>
    <row r="34" spans="1:17" s="7" customFormat="1" ht="14.25" customHeight="1" x14ac:dyDescent="0.15">
      <c r="A34" s="13"/>
      <c r="B34" s="13"/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s="7" customFormat="1" ht="24.6" customHeight="1" x14ac:dyDescent="0.15">
      <c r="A35" s="182" t="s">
        <v>15</v>
      </c>
      <c r="B35" s="183"/>
      <c r="C35" s="184"/>
      <c r="D35" s="51">
        <f t="shared" ref="D35:Q35" si="7">+D27+D33</f>
        <v>0</v>
      </c>
      <c r="E35" s="141">
        <f t="shared" si="7"/>
        <v>0</v>
      </c>
      <c r="F35" s="141">
        <f t="shared" si="7"/>
        <v>0</v>
      </c>
      <c r="G35" s="141">
        <f t="shared" si="7"/>
        <v>0</v>
      </c>
      <c r="H35" s="141">
        <f t="shared" si="7"/>
        <v>0</v>
      </c>
      <c r="I35" s="141">
        <f t="shared" si="7"/>
        <v>0</v>
      </c>
      <c r="J35" s="141">
        <f t="shared" si="7"/>
        <v>0</v>
      </c>
      <c r="K35" s="141">
        <f t="shared" si="7"/>
        <v>0</v>
      </c>
      <c r="L35" s="141">
        <f t="shared" si="7"/>
        <v>0</v>
      </c>
      <c r="M35" s="141">
        <f t="shared" si="7"/>
        <v>0</v>
      </c>
      <c r="N35" s="141">
        <f t="shared" si="7"/>
        <v>0</v>
      </c>
      <c r="O35" s="141">
        <f t="shared" si="7"/>
        <v>0</v>
      </c>
      <c r="P35" s="141">
        <f t="shared" si="7"/>
        <v>0</v>
      </c>
      <c r="Q35" s="54">
        <f t="shared" si="7"/>
        <v>0</v>
      </c>
    </row>
    <row r="36" spans="1:17" ht="7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4.2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40" spans="1:17" ht="26.25" customHeight="1" x14ac:dyDescent="0.15">
      <c r="D40" s="105" t="s">
        <v>49</v>
      </c>
    </row>
  </sheetData>
  <mergeCells count="120">
    <mergeCell ref="O21:P21"/>
    <mergeCell ref="O7:O9"/>
    <mergeCell ref="A15:B15"/>
    <mergeCell ref="E23:F23"/>
    <mergeCell ref="G23:H23"/>
    <mergeCell ref="I23:J23"/>
    <mergeCell ref="K23:L23"/>
    <mergeCell ref="K8:K9"/>
    <mergeCell ref="I8:I9"/>
    <mergeCell ref="J8:J9"/>
    <mergeCell ref="I21:J21"/>
    <mergeCell ref="K21:L21"/>
    <mergeCell ref="M25:N25"/>
    <mergeCell ref="G24:H24"/>
    <mergeCell ref="I24:J24"/>
    <mergeCell ref="K24:L24"/>
    <mergeCell ref="M21:N21"/>
    <mergeCell ref="A1:C1"/>
    <mergeCell ref="D1:G1"/>
    <mergeCell ref="E21:F21"/>
    <mergeCell ref="G21:H21"/>
    <mergeCell ref="A10:C10"/>
    <mergeCell ref="H8:H9"/>
    <mergeCell ref="F3:G3"/>
    <mergeCell ref="A14:B14"/>
    <mergeCell ref="E8:E9"/>
    <mergeCell ref="A11:B11"/>
    <mergeCell ref="A12:B12"/>
    <mergeCell ref="E29:F29"/>
    <mergeCell ref="G29:H29"/>
    <mergeCell ref="I29:J29"/>
    <mergeCell ref="K29:L29"/>
    <mergeCell ref="M29:N29"/>
    <mergeCell ref="O29:P29"/>
    <mergeCell ref="M30:N30"/>
    <mergeCell ref="O30:P30"/>
    <mergeCell ref="E30:F30"/>
    <mergeCell ref="G30:H30"/>
    <mergeCell ref="I30:J30"/>
    <mergeCell ref="K30:L30"/>
    <mergeCell ref="I26:J26"/>
    <mergeCell ref="K26:L26"/>
    <mergeCell ref="O6:Q6"/>
    <mergeCell ref="E7:F7"/>
    <mergeCell ref="G7:H7"/>
    <mergeCell ref="I7:J7"/>
    <mergeCell ref="K7:L7"/>
    <mergeCell ref="M7:N7"/>
    <mergeCell ref="Q7:Q9"/>
    <mergeCell ref="G8:G9"/>
    <mergeCell ref="F8:F9"/>
    <mergeCell ref="L8:L9"/>
    <mergeCell ref="E26:F26"/>
    <mergeCell ref="O25:P25"/>
    <mergeCell ref="I25:J25"/>
    <mergeCell ref="K25:L25"/>
    <mergeCell ref="G26:H26"/>
    <mergeCell ref="M24:N24"/>
    <mergeCell ref="O24:P24"/>
    <mergeCell ref="P7:P9"/>
    <mergeCell ref="M8:M9"/>
    <mergeCell ref="N8:N9"/>
    <mergeCell ref="M23:N23"/>
    <mergeCell ref="O23:P23"/>
    <mergeCell ref="M35:N35"/>
    <mergeCell ref="O35:P35"/>
    <mergeCell ref="E33:F33"/>
    <mergeCell ref="G33:H33"/>
    <mergeCell ref="E35:F35"/>
    <mergeCell ref="G35:H35"/>
    <mergeCell ref="I33:J33"/>
    <mergeCell ref="K33:L33"/>
    <mergeCell ref="M31:N31"/>
    <mergeCell ref="I35:J35"/>
    <mergeCell ref="K35:L35"/>
    <mergeCell ref="M33:N33"/>
    <mergeCell ref="O33:P33"/>
    <mergeCell ref="E31:F31"/>
    <mergeCell ref="G31:H31"/>
    <mergeCell ref="I31:J31"/>
    <mergeCell ref="K31:L31"/>
    <mergeCell ref="E32:F32"/>
    <mergeCell ref="G32:H32"/>
    <mergeCell ref="I32:J32"/>
    <mergeCell ref="K32:L32"/>
    <mergeCell ref="M32:N32"/>
    <mergeCell ref="O32:P32"/>
    <mergeCell ref="I1:N1"/>
    <mergeCell ref="D2:Q2"/>
    <mergeCell ref="A2:C2"/>
    <mergeCell ref="A6:C9"/>
    <mergeCell ref="N4:Q4"/>
    <mergeCell ref="D6:D9"/>
    <mergeCell ref="A13:B13"/>
    <mergeCell ref="O31:P31"/>
    <mergeCell ref="A27:C27"/>
    <mergeCell ref="A23:A26"/>
    <mergeCell ref="E27:F27"/>
    <mergeCell ref="G27:H27"/>
    <mergeCell ref="I27:J27"/>
    <mergeCell ref="K27:L27"/>
    <mergeCell ref="E25:F25"/>
    <mergeCell ref="G25:H25"/>
    <mergeCell ref="E24:F24"/>
    <mergeCell ref="O1:Q1"/>
    <mergeCell ref="E6:N6"/>
    <mergeCell ref="N3:Q3"/>
    <mergeCell ref="M26:N26"/>
    <mergeCell ref="O26:P26"/>
    <mergeCell ref="M27:N27"/>
    <mergeCell ref="O27:P27"/>
    <mergeCell ref="A35:C35"/>
    <mergeCell ref="A33:C33"/>
    <mergeCell ref="A16:B16"/>
    <mergeCell ref="A17:B17"/>
    <mergeCell ref="A18:B18"/>
    <mergeCell ref="A19:B19"/>
    <mergeCell ref="A20:C20"/>
    <mergeCell ref="A21:C21"/>
    <mergeCell ref="A29:A32"/>
  </mergeCells>
  <phoneticPr fontId="2"/>
  <dataValidations count="1">
    <dataValidation type="list" allowBlank="1" showInputMessage="1" showErrorMessage="1" sqref="D11:D19" xr:uid="{00000000-0002-0000-0100-000000000000}">
      <formula1>$D$40:$D$41</formula1>
    </dataValidation>
  </dataValidations>
  <printOptions horizontalCentered="1" verticalCentered="1"/>
  <pageMargins left="0.15748031496062992" right="0" top="0.47244094488188981" bottom="0" header="0.15748031496062992" footer="0.11811023622047245"/>
  <pageSetup paperSize="9" scale="90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〇〇団集計例</vt:lpstr>
      <vt:lpstr>○○団</vt:lpstr>
      <vt:lpstr>○○団!Print_Area</vt:lpstr>
      <vt:lpstr>〇〇団集計例!Print_Area</vt:lpstr>
      <vt:lpstr>○○団!Print_Titles</vt:lpstr>
      <vt:lpstr>〇〇団集計例!Print_Titles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bs-hyogo-jimukyku</dc:creator>
  <cp:lastModifiedBy>きん</cp:lastModifiedBy>
  <cp:lastPrinted>2015-12-15T09:09:39Z</cp:lastPrinted>
  <dcterms:created xsi:type="dcterms:W3CDTF">2006-12-04T07:52:32Z</dcterms:created>
  <dcterms:modified xsi:type="dcterms:W3CDTF">2024-02-14T07:09:38Z</dcterms:modified>
</cp:coreProperties>
</file>